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18825" windowHeight="12075" tabRatio="798" firstSheet="1" activeTab="10"/>
  </bookViews>
  <sheets>
    <sheet name="Таблица 15" sheetId="1" r:id="rId1"/>
    <sheet name="Таблица 16" sheetId="2" r:id="rId2"/>
    <sheet name="Таблица 17" sheetId="3" r:id="rId3"/>
    <sheet name="Таблица 18" sheetId="4" r:id="rId4"/>
    <sheet name="Таблица 19" sheetId="5" r:id="rId5"/>
    <sheet name="Таблица 20" sheetId="6" r:id="rId6"/>
    <sheet name="Динамика (Форма 2)" sheetId="7" r:id="rId7"/>
    <sheet name="НИОКР (Форма 4)" sheetId="8" r:id="rId8"/>
    <sheet name="ПРОЧИЕ (Форма 5)" sheetId="9" r:id="rId9"/>
    <sheet name="Всего" sheetId="10" r:id="rId10"/>
    <sheet name="Пилот" sheetId="11" r:id="rId11"/>
  </sheets>
  <externalReferences>
    <externalReference r:id="rId14"/>
  </externalReferences>
  <definedNames>
    <definedName name="_xlnm.Print_Area" localSheetId="8">'ПРОЧИЕ (Форма 5)'!$A$1:$J$327</definedName>
    <definedName name="_xlnm.Print_Area" localSheetId="0">'Таблица 15'!$A$1:$G$25</definedName>
    <definedName name="_xlnm.Print_Area" localSheetId="3">'Таблица 18'!$A$1:$E$223</definedName>
    <definedName name="_xlnm.Print_Area" localSheetId="5">'Таблица 20'!$A$1:$F$26</definedName>
  </definedNames>
  <calcPr fullCalcOnLoad="1"/>
</workbook>
</file>

<file path=xl/sharedStrings.xml><?xml version="1.0" encoding="utf-8"?>
<sst xmlns="http://schemas.openxmlformats.org/spreadsheetml/2006/main" count="1832" uniqueCount="698">
  <si>
    <t>№ п/п</t>
  </si>
  <si>
    <t>Ед. измерения</t>
  </si>
  <si>
    <r>
      <t xml:space="preserve">год, предшествующий отчетному </t>
    </r>
    <r>
      <rPr>
        <vertAlign val="superscript"/>
        <sz val="10"/>
        <rFont val="Times New Roman"/>
        <family val="1"/>
      </rPr>
      <t>18</t>
    </r>
  </si>
  <si>
    <t>план</t>
  </si>
  <si>
    <t>факт</t>
  </si>
  <si>
    <t>отчетный год</t>
  </si>
  <si>
    <t>Значения показателей (индикаторов) государственной программы, подпрограммы государственной программы, федеральной целевой программы (подпрограммы федеральной целевой программы)</t>
  </si>
  <si>
    <t>Обоснование отклонений значений показателя (индикатора) на конец отчетного года (при наличии)</t>
  </si>
  <si>
    <t>Показатель
(индикатор)
(наименование)</t>
  </si>
  <si>
    <t>Государственная программа</t>
  </si>
  <si>
    <t>…</t>
  </si>
  <si>
    <t>Таблица 15</t>
  </si>
  <si>
    <t>Таблица 16</t>
  </si>
  <si>
    <t>Наименование ведомственной целевой программы, основного мероприятия, мероприятия федеральной целевой программы (подпрограммы федеральной целевой программы)</t>
  </si>
  <si>
    <t>Ответственный исполнитель</t>
  </si>
  <si>
    <t>Плановый срок</t>
  </si>
  <si>
    <t>Фактический срок</t>
  </si>
  <si>
    <t>Результаты</t>
  </si>
  <si>
    <t>начала реализации</t>
  </si>
  <si>
    <t>окончания реализации</t>
  </si>
  <si>
    <t>1</t>
  </si>
  <si>
    <t>2</t>
  </si>
  <si>
    <t>3</t>
  </si>
  <si>
    <t>Основное мероприятие 1.1.</t>
  </si>
  <si>
    <t>Таблица 17</t>
  </si>
  <si>
    <t>Отчет об использовании бюджетных ассигнований федерального бюджета</t>
  </si>
  <si>
    <t>Статус</t>
  </si>
  <si>
    <t>Наименование государственной программы, подпрограммы государственной программы, федеральной целевой программы (подпрограммы федеральной целевой программы), ведомственной целевой программы, основного мероприятия</t>
  </si>
  <si>
    <t>Ответственный исполнитель,
соисполнители, заказчик-координатор</t>
  </si>
  <si>
    <t>Код бюджетной классификации</t>
  </si>
  <si>
    <t>Расходы
(тыс. руб.), годы</t>
  </si>
  <si>
    <t>ГРБС</t>
  </si>
  <si>
    <t>Рз
Пр</t>
  </si>
  <si>
    <t>ЦСР</t>
  </si>
  <si>
    <t>ВР</t>
  </si>
  <si>
    <t>сводная бюджетная роспись, план
на 1 января отчетного года</t>
  </si>
  <si>
    <t>всего</t>
  </si>
  <si>
    <t>Подпрограмма 1</t>
  </si>
  <si>
    <t>Таблица 18</t>
  </si>
  <si>
    <t>Информация о расходах федерального бюджета, консолидированных бюджетов субъектов</t>
  </si>
  <si>
    <t>Источники ресурсного обеспечения</t>
  </si>
  <si>
    <t>федеральный бюджет</t>
  </si>
  <si>
    <t>консолидированные бюджеты субъектов РФ</t>
  </si>
  <si>
    <t>государственные внебюджетные фонды Российской Федерации</t>
  </si>
  <si>
    <t>территориальные государственные внебюджетные фонды</t>
  </si>
  <si>
    <t>юридические лица</t>
  </si>
  <si>
    <t>Таблица 19</t>
  </si>
  <si>
    <t>Отчет о выполнении сводных показателей государственных заданий на оказание государственных услуг</t>
  </si>
  <si>
    <t>федеральными государственными учреждениями по государственной программе Российской Федерации</t>
  </si>
  <si>
    <t>Наименование услуги, показателя объема услуги, подпрограммы, ведомственной целевой программы, основного мероприятия</t>
  </si>
  <si>
    <t>Значение показателя объема услуги</t>
  </si>
  <si>
    <t>Расходы федерального бюджета на оказание государственной услуги (тыс. руб.)</t>
  </si>
  <si>
    <t>сводная бюджетная роспись
на 1 января отчетного года</t>
  </si>
  <si>
    <t>сводная бюджетная роспись
на 31 декабря отчетного года</t>
  </si>
  <si>
    <t>кассовое исполнение</t>
  </si>
  <si>
    <t>Наименование услуги и ее содержание:</t>
  </si>
  <si>
    <t>Показатель объема услуги:</t>
  </si>
  <si>
    <t>ВЦП 1.1</t>
  </si>
  <si>
    <t>ВЦП 1.2</t>
  </si>
  <si>
    <t>Основное мероприятие 1.2.</t>
  </si>
  <si>
    <t>Подпрограмма 2</t>
  </si>
  <si>
    <t>ВЦП 2.1</t>
  </si>
  <si>
    <t>ВЦП 2.2</t>
  </si>
  <si>
    <t>Таблица 20</t>
  </si>
  <si>
    <t>Показатель (индикатор)
(наименование)</t>
  </si>
  <si>
    <t>текущий год</t>
  </si>
  <si>
    <t>ожидаемое значение
на конец года</t>
  </si>
  <si>
    <t>Сведения об ожидаемых значениях показателей (индикаторов) 
государственной программы Российской Федерации Доступная среда на 2011-2015 годы, 
утвержденной постановлением Правительства Российской Федерации от 17 марта 2011 г. № 175</t>
  </si>
  <si>
    <t>№ 
п/п</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</si>
  <si>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</si>
  <si>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</si>
  <si>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</si>
  <si>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</si>
  <si>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</si>
  <si>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</si>
  <si>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</si>
  <si>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</si>
  <si>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</si>
  <si>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</si>
  <si>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</si>
  <si>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</si>
  <si>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</si>
  <si>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</si>
  <si>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</si>
  <si>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</si>
  <si>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</si>
  <si>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</si>
  <si>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</si>
  <si>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</si>
  <si>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</si>
  <si>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</si>
  <si>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</si>
  <si>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</si>
  <si>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</si>
  <si>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</si>
  <si>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</si>
  <si>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</si>
  <si>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</si>
  <si>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</si>
  <si>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</si>
  <si>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</si>
  <si>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Минздравсоцразвития России</t>
  </si>
  <si>
    <t>Основное мероприятие 1</t>
  </si>
  <si>
    <t>Основное мероприятие 2</t>
  </si>
  <si>
    <t>Основное мероприятие 3</t>
  </si>
  <si>
    <t>Основное мероприятие 4</t>
  </si>
  <si>
    <t>Основное мероприятие 5</t>
  </si>
  <si>
    <t>Основное мероприятие 6</t>
  </si>
  <si>
    <t>Основное мероприятие 7</t>
  </si>
  <si>
    <t>Основное мероприятие 8</t>
  </si>
  <si>
    <t>Основное мероприятие 9</t>
  </si>
  <si>
    <t>Основное мероприятие 10</t>
  </si>
  <si>
    <t>Основное мероприятие 11</t>
  </si>
  <si>
    <t>Основное мероприятие 12</t>
  </si>
  <si>
    <t>Основное мероприятие 13</t>
  </si>
  <si>
    <t>Основное мероприятие 14</t>
  </si>
  <si>
    <t>Основное мероприятие 15</t>
  </si>
  <si>
    <t>Основное мероприятие 16</t>
  </si>
  <si>
    <t>Основное мероприятие 17</t>
  </si>
  <si>
    <t>Основное мероприятие 18</t>
  </si>
  <si>
    <t>Основное мероприятие 19</t>
  </si>
  <si>
    <t>Основное мероприятие 20</t>
  </si>
  <si>
    <t>Основное мероприятие 21</t>
  </si>
  <si>
    <t>Основное мероприятие 22</t>
  </si>
  <si>
    <t>Основное мероприятие 23</t>
  </si>
  <si>
    <t>Основное мероприятие 24</t>
  </si>
  <si>
    <t>Основное мероприятие 25</t>
  </si>
  <si>
    <t>Основное мероприятие 26</t>
  </si>
  <si>
    <t>Основное мероприятие 27</t>
  </si>
  <si>
    <t>Основное мероприятие 28</t>
  </si>
  <si>
    <t>Основное мероприятие 29</t>
  </si>
  <si>
    <t>Основное мероприятие 30</t>
  </si>
  <si>
    <t>Основное мероприятие 31</t>
  </si>
  <si>
    <t>Основное мероприятие 32</t>
  </si>
  <si>
    <t>Основное мероприятие 33</t>
  </si>
  <si>
    <t>Основное мероприятие 34</t>
  </si>
  <si>
    <t>Основное мероприятие 35</t>
  </si>
  <si>
    <t xml:space="preserve">Доля инвалидов, положительно оценивающих уровень доступности приоритетных объектов и услуг в приоритетных сферах жизнедеятельности, в общей численности инвалидов
</t>
  </si>
  <si>
    <t>Доля субъектов Российской Федерации, 
имеющих сформированные и обновляемые карты доступности объектов и услуг, в общем количестве субъектов Российской Федерации</t>
  </si>
  <si>
    <t>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t>
  </si>
  <si>
    <t>Доля общеобразовательных учреждений, 
в которых создана универсальная безбарьерная среда, позволяющая обеспечить совместное обучение инвалидов и лиц, не имеющих нарушений развития, в общем количестве общеобразовательных учреждений</t>
  </si>
  <si>
    <t>Доля парка подвижного состава
автомобильного и городского наземного электрического транспорта общего пользования, оборудованного для перевозки маломобильных групп населения, в парке этого подвижного состава</t>
  </si>
  <si>
    <t>Количество произведенных и
транслированных субтитров для субтитрирования телевизионных программ общероссийских обязательных общедоступных каналов</t>
  </si>
  <si>
    <t>Доля лиц с ограниченными возможностями
здоровья и инвалидов, систематически занимающихся физической культурой и спортом, в общей численности этой категории населения</t>
  </si>
  <si>
    <t>Количество рабочих мест для инвалидов, 
созданных общественными организациями инвалидов</t>
  </si>
  <si>
    <t xml:space="preserve">Доля инвалидов, положительно оценивающих отношение населения к проблемам инвалидов,
в общем количестве опрошенных инвалидов
</t>
  </si>
  <si>
    <t>Доля инвалидов, получивших положительные результаты
реабилитации, в общей численности инвалидов, прошедших реабилитацию (взрослые (дети))</t>
  </si>
  <si>
    <t>Доля главных бюро медико-социальной экспертизы по субъектам 
Российской Федерации, оснащенных специальным диагностическим оборудованием, в общем количестве главных бюро медико-социальной экспертизы по субъектам Российской Федерации</t>
  </si>
  <si>
    <t xml:space="preserve">Доля инвалидов, обеспеченных техническими средствами
реабилитации (услугами) в соответствии с федеральным перечнем в рамках индивидуальной программы реабилитации,
в общей численности инвалидов
</t>
  </si>
  <si>
    <t>%</t>
  </si>
  <si>
    <t>часов в год</t>
  </si>
  <si>
    <t>единиц в год</t>
  </si>
  <si>
    <t>-</t>
  </si>
  <si>
    <t>6,5/6,3</t>
  </si>
  <si>
    <t>12,5/8</t>
  </si>
  <si>
    <t>Разработка методики паспортизации и классификации объектов и услуг с целью их объективной оценки для разработки мер, обеспечивающих их доступность</t>
  </si>
  <si>
    <t>Разработка методики формирования и обновления карт доступности объектов и услуг</t>
  </si>
  <si>
    <t>Подготовка методических рекомендаций по разработке и реализации программ субъектов Российской Федерации, обеспечивающих доступность приоритетных объектов и услуг в приоритетных сферах жизнедеятельности инвалидов и других маломобильных групп населения</t>
  </si>
  <si>
    <t>Разработка методических рекомендаций по предоставлению услуг в сфере здравоохранения и социальной защиты с учетом особых потребностей инвалидов</t>
  </si>
  <si>
    <t xml:space="preserve">Реализация мероприятий, включенных в программы субъектов Российской Федерации, разработанных с учетом технического задания пилотного проекта по отработке формирования доступной среды на уровне субъектов Российской Федерации </t>
  </si>
  <si>
    <t>Организация и проведение общественно-просветительских кампаний по распространению идей, принципов и средств формирования доступной среды для инвалидов и других маломобильных групп населения, подготовка и публикация учебных, информационных, справочных, методических пособий и руководств по формированию доступной среды</t>
  </si>
  <si>
    <t>Подготовка и проведение репрезентативных социологических исследований: об оценке инвалидами отношения граждан Российской Федерации к проблемам инвалидов; об оценке инвалидами состояния доступности приоритетных объектов и услуг в приоритетных сферах жизнедеятельности</t>
  </si>
  <si>
    <t>Разработка кодификатора категорий инвалидности с учетом положений Международной классификации функционирования, ограничений жизнедеятельности и здоровья, дифференцированного по преимущественному виду помощи, в которой нуждается инвалид</t>
  </si>
  <si>
    <t>Обучение (подготовка, переподготовка, повышение квалификации) специалистов учреждений медико-социальной экспертизы работе с кодификатором категорий инвалидности с учетом положений Международной классификации функционирования, ограничений жизнедеятельности и здоровья, дифференцированным по преимущественному виду помощи, в которой нуждается инвалид</t>
  </si>
  <si>
    <t>Проведение системных исследований и подготовка научно обоснованных предложений по совершенствованию правовых, организационных и финансовых механизмов обеспечения инвалидов техническими средствами реабилитации</t>
  </si>
  <si>
    <t>Обучение сурдопереводчиков и тифлосурдопереводчиков, в том числе обучение на базовом уровне специалистов, оказывающих государственные услуги населению, русскому жестовому языку</t>
  </si>
  <si>
    <t xml:space="preserve">Поддержка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t>
  </si>
  <si>
    <t>Разработка методических рекомендаций по обеспечению соблюдения требований доступности при предоставлении услуг инвалидам и другим маломобильным группам населения с учетом факторов, препятствующих доступности услуг в сфере спорта и туризма</t>
  </si>
  <si>
    <t>Поддержка учреждений спортивной направленности по адаптивной физической культуре и спорту в субъектах Российской Федерации</t>
  </si>
  <si>
    <t>Обучение специалистов, обеспечивающих учебно-тренировочный процесс среди инвалидов и других маломобильных групп населения</t>
  </si>
  <si>
    <t>Разработка методических рекомендаций по совершенствованию транспортного обслуживания инвалидов и других маломобильных групп населения</t>
  </si>
  <si>
    <t>Разработка требований доступности к учреждениям культуры с учетом особых потребностей инвалидов (освещение экспозиции, расположение экспонатов с помощью специальных конструкций витрин и другого музейно-выставочного оборудования на определенной высоте)</t>
  </si>
  <si>
    <t>Разработка механизмов, обеспечивающих доступность услуг в сфере образования для различных категорий детей-инвалидов, в том числе по созданию безбарьерной школьной среды, включая строительные нормы и правила</t>
  </si>
  <si>
    <t>Разработка моделей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t>
  </si>
  <si>
    <t>Проведение обучающих мероприятий для специалистов психолого-медико-педагогических комиссий, образовательных учреждений по вопросам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t>
  </si>
  <si>
    <t>Создание в обычных образовательных учреждениях универсальной безбарьерной среды, позволяющей обеспечить полноценную интеграцию детей-инвалидов с обществом</t>
  </si>
  <si>
    <t>Оснащение образовательных учреждений специальным, в том числе учебным, реабилитационным, компьютерным оборудованием и автотранспортом (в целях обеспечения физической доступности образовательных учреждений), для организации коррекционной работы и обучения инвалидов по зрению, слуху и с нарушениями опорно-двигательного аппарата</t>
  </si>
  <si>
    <t>Разработка методических рекомендаций о механизме обеспечения информационной доступности в сфере теле-, радиовещания, электронных и информационно-коммуникационных технологий</t>
  </si>
  <si>
    <t>Разработка аппаратно-программного комплекса автоматической подготовки скрытых субтитров в реальном масштабе времени для внедрения на общероссийских обязательных общедоступных телеканалах в пределах утвержденных лимитов бюджетных обязательств</t>
  </si>
  <si>
    <t>Организация скрытого субтитрирования телевизионных программ общероссийских обязательных общедоступных телеканалов</t>
  </si>
  <si>
    <t>Разработка проектных решений по переоборудованию объектов жилого фонда для проживания инвалидов и семей, имеющих детей-инвалидов</t>
  </si>
  <si>
    <t xml:space="preserve">Актуализация положений действующих технических регламентов, национальных стандартов Российской Федерации, сводов правил, строительных норм и правил Российской Федерации, инструкций и рекомендаций, иных нормативных документов, устанавливающих требования по обеспечению доступности зданий и сооружений для инвалидов и других маломобильных групп населения </t>
  </si>
  <si>
    <t>Разработка стратегии универсального дизайна</t>
  </si>
  <si>
    <t xml:space="preserve">Разработка новых классификаций и критериев по определению инвалидности при проведении медико-социальной экспертизы исходя из комплексной оценки состояния организма гражданина на основе анализа его клинико-функциональных, социально-бытовых, профессионально-
трудовых и психологических данных
</t>
  </si>
  <si>
    <t>Разработка системы комплектования кадрами сети учреждений медико-социальной экспертизы</t>
  </si>
  <si>
    <t>Разработка моделей внутри- и межведомственного взаимодействия при осуществлении медико-социальной экспертизы и комплексной реабилитации инвалидов в целях сокращения реабилитационного маршрута движения инвалида</t>
  </si>
  <si>
    <t>Разработка нормативов оснащения учреждений главных бюро медико-социальной экспертизы по субъекту Российской Федерации специальным диагностическим оборудованием</t>
  </si>
  <si>
    <t>Обучение (подготовка, переподготовка, повышение квалификации) специалистов учреждений медико-социальной экспертизы, проведение конференций по проблемам медико-социальной экспертизы</t>
  </si>
  <si>
    <t>Разработка программного обеспечения, позволяющего интегрировать данные различных ведомственных структур, участвующих в реабилитации инвалидов, на основе моделей внутри- и межведомственного взаимодействия и его внедрение</t>
  </si>
  <si>
    <t>Предоставление субсидий телерадиовещательным организациям открытое акционерное общество «Первый канал», федеральное государственное унитарное предприятие «Всероссийская государственная телевизионная и радиовещательная компания», открытое акционерное общество «Телекомпания НТВ» и закрытое акционерное общество «Карусель» в целях возмещения затрат на приобретение производственно-технологического оборудования, необходимого для организации скрытого субтитрирования на общероссийских обязательных общедоступных телеканалах «Первый канал», «Телеканал «Россия» (Россия-1), «Телеканал «Россия – Культура» (Россия-К), «Телекомпания НТВ» и детско-юношеском телеканале «Карусель»</t>
  </si>
  <si>
    <t>Минспорттуризм России</t>
  </si>
  <si>
    <t>Минтранс России</t>
  </si>
  <si>
    <t>Минкультуры России</t>
  </si>
  <si>
    <t>Минобрнауки России</t>
  </si>
  <si>
    <t>Минкомсвязь России</t>
  </si>
  <si>
    <t>Минрегион России</t>
  </si>
  <si>
    <t>Минпромторг России</t>
  </si>
  <si>
    <t>ФМБА России</t>
  </si>
  <si>
    <t>2011 г.</t>
  </si>
  <si>
    <t>2012 г.</t>
  </si>
  <si>
    <t>2015 г.</t>
  </si>
  <si>
    <t>2014 г.</t>
  </si>
  <si>
    <t>запланированные</t>
  </si>
  <si>
    <t>достигнутые</t>
  </si>
  <si>
    <t>методика, позволяющая объективно оценить и систематизировать доступность объектов и услуг в приоритетных сферах жизнедеятельности инвалидов с возможностью учета региональной специфики</t>
  </si>
  <si>
    <t>II квартал 
2011 г.</t>
  </si>
  <si>
    <t>II квартал 
2012 г.</t>
  </si>
  <si>
    <t>II квартал
 2011 г.</t>
  </si>
  <si>
    <t>II квартал
 2012 г.</t>
  </si>
  <si>
    <t>методика формирования и обновления карт доступности объектов и услуг, отображающих сравниваемую информацию о доступности объектов и услуг для инвалидов и других маломобильных групп населения</t>
  </si>
  <si>
    <t>примерная программа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</si>
  <si>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методические рекомендации об особенностях предоставления услуг в сфере здравоохранения и социальной защиты с учетом особых потребностей инвалидов</t>
  </si>
  <si>
    <t xml:space="preserve">формирование условий для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выявление и оценка потребностей в устранении существующих ограничений и барьеров для приоритетных объектов и услуг в приоритетных сферах жизнедеятельности инвалидов и других маломобильных групп населения; 
выявление проблемных зон, негативно влияющих на реализацию проекта: анализ факторов, влияющих на возникновение барьеров при обеспечении доступности приоритетных сфер жизнедеятельности инвалидов и других маломобильных групп населения, и разработка мер по их поэтапному устранению с учетом специфики субъекта Российской Федерации; проведение комплекса мероприятий по дооборудованию, адаптации приоритетных объектов и услуг социальной, транспортной и инженерной инфраструктур в приоритетных сферах жизнедеятельности инвалидов и других маломобильных групп населения для беспрепятственного доступа;
выявление рисков при реализации программ субъектов Российской Федерации
</t>
  </si>
  <si>
    <t>преодоление неблагоприятного социального положения инвалидов, расширение их участия в гражданской, политической, экономической и культурной жизни наравне с другими членами общества. Темы кампаний: 
проблемы детей-инвалидов, в том числе девочек-инвалидов; 
семьи, имеющие детей-инвалидов; паралимпийские и сурдлимпийские игры; формирование толерантного отношения к инвалидам в образовательных учреждениях и при решении вопросов занятости инвалидов</t>
  </si>
  <si>
    <t xml:space="preserve">объективная оценка готовности общества к интеграции инвалидов, а также оценка инвалидов о доступности приоритетных объектов и услуг в приоритетных сферах жизнедеятельности </t>
  </si>
  <si>
    <t>кодификатор категорий инвалидности с учетом положений Международной классификации функционирования, ограничений жизнедеятельности и здоровья</t>
  </si>
  <si>
    <t xml:space="preserve">обучение специалистов учреждений медико-социальной экспертизы: 2011 год - 312 специалистов (пилотный проект); 
2012 год - 2014 специалистов (обучение в субъектах Российской Федерации)
</t>
  </si>
  <si>
    <t>программа по реализации мер для перехода действующей системы обеспечения инвалидов техническими средствами реабилитации к выбранному варианту целевого состояния, включая необходимость разработки (внесения изменений) нормативных правовых актов; 
стратегия развития сферы обеспечения инвалидов техническими средствами реабилитации на период до 2030 года, содержащая обоснованные предложения по базовым принципам, приоритетам и направлениям развития сферы;
программа по реализации мер, направленных на повышение экономической и социальной эффективности по каждой подведомственной организации</t>
  </si>
  <si>
    <t xml:space="preserve">профессиональная подготовка специалистов по сурдопереводу, тифлосурдопереводу и специалистов, оказывающих государственные услуги населению: 
2012 год - 159 специалистов; 2013 год - 159 специалистов; 2014 год - 159 специалистов; 2015 год - 159 специалистов
</t>
  </si>
  <si>
    <t xml:space="preserve">содействие трудоустройству инвалидов на рынке труда, в том числе создание рабочих мест для инвалидов: 2011 год - 189 мест; 
2012 год - 257 мест; 
2013 год - 346 мест; 
2014 год - 434 места; 
2015 год - 519 мест
</t>
  </si>
  <si>
    <t>методические рекомендации, выполнение которых обеспечивает доступ спортсменов-инвалидов и инвалидов из числа зрителей к спортивным мероприятиям с учетом особых потребностей инвалидов</t>
  </si>
  <si>
    <t>укрепление материально-технической базы учреждений спортивной направленности по адаптивной физической культуре и спорту в субъектах Российской Федерации</t>
  </si>
  <si>
    <t>профессиональная подготовка специалистов, обеспечивающих учебно-тренировочный процесс: 2011 год - 387 специалистов; 2012 год - 287 специалистов; 2013 год - 287 специалистов; 2014 год - 225 специалистов; 2015 год - 225 специалистов</t>
  </si>
  <si>
    <t>формирование методологии создания транспортной системы, адаптированной с учетом особых потребностей инвалидов и других маломобильных групп населения, по видам транспорта (морской, воздушный, колесный, железнодорожный и др.)</t>
  </si>
  <si>
    <t xml:space="preserve">создание условий для участия инвалидов и других маломобильных групп населения в культурной жизни общества наравне с другими </t>
  </si>
  <si>
    <t>методические рекомендации для создания доступной среды для инвалидов в обычных образовательных учреждениях с учетом особых потребностей детей-инвалидов</t>
  </si>
  <si>
    <t>создание условий для реализации в обычном образовательном учреждении права ребенка-инвалида на образование</t>
  </si>
  <si>
    <t xml:space="preserve">профессиональная подготовка специалистов психолого-медико-педагогических комиссий, образовательных учреждений: 
2011 год - 900 специалистов; 2012 год - 1350 специалистов; 2013 год - 1500 специалистов; 2014 год - 9450 специалистов; 2015 год - 10800 специалистов
</t>
  </si>
  <si>
    <t xml:space="preserve">создание условий для получения детьми-инвалидами образования в системе обычных образовательных учреждений: 
2011 год - 300 учреждений; 2012 год - 450 учреждений; 2013 год - 500 учреждений; 2014 год - 3150 учреждений; 2015 год - 3600 учреждений
</t>
  </si>
  <si>
    <t xml:space="preserve">улучшение материально-технической базы образовательных учреждений с целью обеспечения беспрепятственного доступа детей-инвалидов: 
2011 год - 300 учреждений; 2012 год - 450 учреждений; 2013 год - 500 учреждений; 2014 год - 3150 учреждений; 2015 год - 3600 учреждений 
</t>
  </si>
  <si>
    <t>методические рекомендации об особенностях обеспечения информационной доступности в сфере теле-, радиовещания, электронных и информационно-коммуникационных технологий с учетом особых потребностей инвалидов</t>
  </si>
  <si>
    <t xml:space="preserve">возможность подготовки скрытых субтитров в режиме реального времени </t>
  </si>
  <si>
    <t xml:space="preserve">реализация права инвалидов по слуху на доступ к информации в формате телевизионных программ: 2011 год - на 5 телеканалах 1000 часов;
2012 год - на 5 телеканалах 8000 часов; 
2013 год - на 5 телеканалах 13000 часов;
в 2014 - 2015 годах на 5 телеканалах 14000 часов
</t>
  </si>
  <si>
    <t xml:space="preserve">реализация права инвалидов по слуху на доступ в 2011 году к информации в формате телевизионных программ на 5 телеканалах
</t>
  </si>
  <si>
    <t>типовые проектные решения для объектов жилого фонда с учетом особых потребностей инвалидов и семей, имеющих детей-инвалидов</t>
  </si>
  <si>
    <t xml:space="preserve">обновление норм обеспечения доступности зданий и сооружений для инвалидов и маломобильных групп населения при проектировании и строительстве на основе следующих нормативных документов: 
строительных норм и правил «Доступность зданий и сооружений для маломобильных групп населения» 
(СНиП 35-01-2001);
ведомственных строительных норм «Проектирование среды жизнедеятельности с учетом потребностей инвалидов и маломобильных групп населения» 
(ВСН 62-91*);
сводов правил:
«Проектирование зданий и сооружений с учетом доступности для маломобильных групп населения. Общие положения» 
(СП 35-101-2001);
«Жилая среда с планировочными элементами, доступными инвалидам» 
(СП 35-102-2001);
«Общественные здания и сооружения, доступные маломобильным посетителям» 
(СП 35-103-2001);
«Здания и помещения с местами труда для инвалидов» 
(СП 35-104-2001);
«Реконструкция городской застройки с учетом доступности для инвалидов и других маломобильных групп населения» 
(СП 35-105-2002);
«Расчет и размещение учреждений социального обслуживания пожилых людей» (СП 35-106-2003);
«Здания учреждений временного пребывания лиц без определенного места жительства» 
(СП 35-107-2003);
«Помещения для досуговой и физкультурно-оздоровительной деятельности пожилых людей» (СП 35-109-2005);
«Дома-интернаты» 
(СП 35-112-2005);
«Реконструкция и приспособление зданий для учреждений социального обслуживания пожилых людей» (СП 35-114-2003);
«Обустройство помещений в учреждениях социального и медицинского обслуживания пожилых людей» 
(СП 35-115-2004);
«Реабилитационные центры для детей и подростков с ограниченными возможностями» 
(СП 35-116-2006);
«Дома-интернаты для детей-инвалидов» 
(СП 35-117-2006)
</t>
  </si>
  <si>
    <t>перечень национальных стандартов, сводов правил, технических регламентов, требующих изменения (принятия) в целях внедрения принципа универсального дизайна с учетом особых потребностей инвалидов</t>
  </si>
  <si>
    <t>классификации и критерии по определению инвалидности при проведении медико-социальной экспертизы исходя из комплексной оценки состояния организма гражданина на основе анализа его клинико-функциональных, социально-бытовых, профессионально-трудовых и психологических данных</t>
  </si>
  <si>
    <t>система качественных и количественных показателей оценки деятельности федеральных государственных учреждений медико-социальной экспертизы; нормативы формирования кадрового состава учреждений медико-социальной экспертизы</t>
  </si>
  <si>
    <t xml:space="preserve">модель внутриведомственного взаимодействия с учетом положений Международной классификации функционирования, ограничений жизнедеятельности и здоровья; 
модель межведомственного взаимодействия учреждений медико-социальной экспертизы и организаций, осуществляющих реабилитацию инвалидов
</t>
  </si>
  <si>
    <t xml:space="preserve">нормативы формирования учреждений главных бюро медико-социальной
экспертизы по субъекту Российской Федерации специальным диагностическим оборудованием
</t>
  </si>
  <si>
    <t xml:space="preserve">профессиональная переподготовка специалистов медико-социальной экспертизы: 2011 год - 1620 специалистов; 
2012 год - 1260 специалистов. Проведение циклов общего и тематического повышения квалификации специалистов бюро медико-социальной экспертизы; 
2013 год - 6000 специалистов; 
2014 год - 6000 специалистов; 
2015 год - 6000 специалистов
</t>
  </si>
  <si>
    <t>единая интегрированная система информационного взаимодействия между структурами, участвующими в реабилитации инвалидов</t>
  </si>
  <si>
    <t>Форма № 2</t>
  </si>
  <si>
    <t>Динамика финансирования федеральной целевой программы за  2011 год</t>
  </si>
  <si>
    <t>(наименование федеральной целевой программы, государственный заказчик-координатор (государственный заказчик)</t>
  </si>
  <si>
    <t>Источники финансирования
и направления расходов</t>
  </si>
  <si>
    <t>Бюджетные или внебюджетные назначения
на 2011 год</t>
  </si>
  <si>
    <t>Кассовые расходы и фактическое привлечение софинансирования за  2011 г.</t>
  </si>
  <si>
    <t>Количество контрактов, действующих в 2011 году,  единиц</t>
  </si>
  <si>
    <t>Стоимость работ 2011 года по действующим контрактам</t>
  </si>
  <si>
    <t>всего, включая контракты прошлых лет</t>
  </si>
  <si>
    <t>контракты, заключенные в 2011 г.</t>
  </si>
  <si>
    <t>контракты, заключенные в 2011 году</t>
  </si>
  <si>
    <t>1.</t>
  </si>
  <si>
    <t>Всего по ФЦП:</t>
  </si>
  <si>
    <t>в том числе:</t>
  </si>
  <si>
    <t>1.1.</t>
  </si>
  <si>
    <t>1.2.</t>
  </si>
  <si>
    <t>бюджеты субъектов РФ и местные бюджеты</t>
  </si>
  <si>
    <t>1.3.</t>
  </si>
  <si>
    <t>внебюджетные источники</t>
  </si>
  <si>
    <t>2.</t>
  </si>
  <si>
    <r>
      <t>Капитальные вложения</t>
    </r>
    <r>
      <rPr>
        <sz val="10"/>
        <rFont val="Times New Roman"/>
        <family val="1"/>
      </rPr>
      <t>, всего</t>
    </r>
  </si>
  <si>
    <t>2.1.</t>
  </si>
  <si>
    <t xml:space="preserve">       бюджетные инвестиции</t>
  </si>
  <si>
    <t xml:space="preserve">       субсидии</t>
  </si>
  <si>
    <t>2.2.</t>
  </si>
  <si>
    <t>2.3.</t>
  </si>
  <si>
    <r>
      <t>НИОКР</t>
    </r>
    <r>
      <rPr>
        <sz val="10"/>
        <rFont val="Times New Roman"/>
        <family val="1"/>
      </rPr>
      <t>, всего</t>
    </r>
  </si>
  <si>
    <t>3.1.</t>
  </si>
  <si>
    <t>3.2.</t>
  </si>
  <si>
    <t>3.3.</t>
  </si>
  <si>
    <t>4.</t>
  </si>
  <si>
    <r>
      <t>Прочие нужды</t>
    </r>
    <r>
      <rPr>
        <sz val="10"/>
        <rFont val="Times New Roman"/>
        <family val="1"/>
      </rPr>
      <t>, всего</t>
    </r>
  </si>
  <si>
    <t>4.1.</t>
  </si>
  <si>
    <t>в рамках госконтрактов</t>
  </si>
  <si>
    <t>в рамках субсидий</t>
  </si>
  <si>
    <t>4.2.</t>
  </si>
  <si>
    <t>4.3.</t>
  </si>
  <si>
    <t xml:space="preserve">Заместитель Министра
здравоохранения и социального развития
Российской Федерации__________________________М.А. Топилин                                                                                                                                               </t>
  </si>
  <si>
    <t>Исполнитель:_______________П.В. Колесников                                                                                                Телефон: (495)739-70-06, доб. 35-14; 
E-mail: KolesnikovPV@rosminzdrav.ru</t>
  </si>
  <si>
    <t xml:space="preserve">            Форма № 4</t>
  </si>
  <si>
    <t xml:space="preserve">Результаты реализации програмных мероприятий по направлению НИОКР за 2011 год в рамках федеральной целевой программы </t>
  </si>
  <si>
    <t>Государственная программа Российской Федерации "Доступная среда" на 2011-2015 годы, ответственный исполнитель программы - Минздравсоцразвития России</t>
  </si>
  <si>
    <t xml:space="preserve">                                              наименование федеральной целевой программы, государственный заказчик-координатор (государственный заказчик)</t>
  </si>
  <si>
    <t>тыс. рублей</t>
  </si>
  <si>
    <t>№ п/п*</t>
  </si>
  <si>
    <t>Наименование подпрограммы,  мероприятия, темы НИОКР*; вид НИОКР, реквизиты госконтракта, исполнитель, номер и дата государственной регистрации контракта (для НИОКР гражданского назначения)</t>
  </si>
  <si>
    <t>Период выполнения НИОКР</t>
  </si>
  <si>
    <t>Дата проведения конкурса</t>
  </si>
  <si>
    <t>Источники и объемы финансирования НИОКР</t>
  </si>
  <si>
    <t>Созданные в рамках контракта охраняемые результаты интеллектуальной деятельности (объекты интеллектуальной собственности)</t>
  </si>
  <si>
    <t>Из них учтены или планируются к учету на балансе в виде нематериального актива (стоимость, балансодержатель)</t>
  </si>
  <si>
    <t>Сведения о закреплении прав и использовании объекта интеллектуальной собственности</t>
  </si>
  <si>
    <t>Описание результатов выполненных этапов за  2011 год</t>
  </si>
  <si>
    <t>На весь период реализации мероприятия по источникам</t>
  </si>
  <si>
    <t>Предусмотрено на 2011 год по источникам</t>
  </si>
  <si>
    <t>Фактические расходы за  
2011 г. по источникам</t>
  </si>
  <si>
    <t xml:space="preserve"> федеральный бюджет</t>
  </si>
  <si>
    <t xml:space="preserve"> бюджеты субъектов РФ</t>
  </si>
  <si>
    <t>Объем финансирования НИОКР по программе</t>
  </si>
  <si>
    <t xml:space="preserve">всего по программе </t>
  </si>
  <si>
    <t>всего по мероприятию, тематическому направлению</t>
  </si>
  <si>
    <t>1.1</t>
  </si>
  <si>
    <t>Разработка методики паспортизации и классификации объектов и услуг с целью их объективной оценки для разработки мер, обеспечивающих их доступность, государственный контракт от 09.09.2011 г. 
№ К-30-НИР/84-4, ООО Систематика</t>
  </si>
  <si>
    <t>2011</t>
  </si>
  <si>
    <t>22.08.2011</t>
  </si>
  <si>
    <t>2.1</t>
  </si>
  <si>
    <t>Разработка методики формирования и обновления карт доступности объектов и услуг,
государственный контракт от 03.10.2011 г. 
№ К-30-НИР/96-1, ООО ТРАНСПРОЕКТ</t>
  </si>
  <si>
    <t>13.09.2011</t>
  </si>
  <si>
    <t>3.</t>
  </si>
  <si>
    <t>3.1</t>
  </si>
  <si>
    <t>2011-2012</t>
  </si>
  <si>
    <t>12.08.2011</t>
  </si>
  <si>
    <t>21.10.2011</t>
  </si>
  <si>
    <t>Разработка методических рекомендаций по предоставлению услуг в сфере социальной защиты с учетом особых потребностей инвалидов, государственный контракт от 26.09.2011
№К-30-НИР/91-2, региональная общественная организация "Общественная Академия проблем социальной работы"</t>
  </si>
  <si>
    <t>08.09.2011</t>
  </si>
  <si>
    <t>5.</t>
  </si>
  <si>
    <t>5.1</t>
  </si>
  <si>
    <t>Разработка кодификатора категорий инвалидности с учетом положений Международной классификации функционирования, ограничений жизнедеятельности и здоровья, дифференцированного по преимущественному виду помощи, в которой нуждается инвалид, государственный контракт 
от 11.07.2011 №К-30-НИР/54-2, ФГУ Санкт-Петербургский научно-практический центр медико-социальной экспертизы протезирования и реабилитации инвалидов им. Г.А. Альбрехта Федерального медико-биологического агентства</t>
  </si>
  <si>
    <t>23.06.2011</t>
  </si>
  <si>
    <t>6.</t>
  </si>
  <si>
    <t>6.1</t>
  </si>
  <si>
    <t>Проведение системных исследований и подготовка научно обоснованных предложений по совершенствованию правовых, организационных и финансовых механизмов обеспечения инвалидов техническими средствами реабилитации, государственный контракт от 05.09.2011 
№К-30-НИР/82-1, ЗАО Аудиторско-консультационная группа Развитие бизнес-систем</t>
  </si>
  <si>
    <t>15.08.2011</t>
  </si>
  <si>
    <t>7.</t>
  </si>
  <si>
    <t>7.1</t>
  </si>
  <si>
    <t>8.</t>
  </si>
  <si>
    <t>8.1</t>
  </si>
  <si>
    <t>Анализ современного состояния транспортного обслуживания инвалидов и других маломобильных групп населения в Российской Федерации и разработка предложений по его совершенствованию, 
№ 107111050002 от 28.11.2011г.,
ООО "Научно-исследовательский и проектный институт развития транспортной инфраструктуры",
№ 0173100013911000112 от 01.12.2011г.</t>
  </si>
  <si>
    <t>09.11.2011</t>
  </si>
  <si>
    <t>8.2.</t>
  </si>
  <si>
    <t>Выработка методических рекомендаций по совершенствованию транспортного обслуживания инвалидов и других маломобильных групп населения,  № 107111050003 от 28.11.2011г., 
ООО "Научно-исследовательский и проектный институт развития транспортной инфраструктуры",
№ 0173100013911000113 от 01.12.2011г.</t>
  </si>
  <si>
    <t>9.</t>
  </si>
  <si>
    <t>9.1</t>
  </si>
  <si>
    <t>Разработка требований доступности к учреждениям культуры с учетом особых потребностей инвалидов (освещение экспозиции, расположение экспонатов с помощью специальных конструкций витрин и другого музейно-выставочного оборудования на определенной высоте), государственный контракт от 14.11.2011 г. №3066-01-41/05-11, ЗАО "Проектно-изыскательское предприятие Управляющей компании Общероссийского Национального Военного фонда "ОНВФ-Проект"</t>
  </si>
  <si>
    <t>10.</t>
  </si>
  <si>
    <t>10.1</t>
  </si>
  <si>
    <t>24.10.2011</t>
  </si>
  <si>
    <t>11.</t>
  </si>
  <si>
    <t>Разработка методических рекомендаций о механизме обеспечения информационной доступности в сфере теле-, радиовещания, электронных и информационно-коммуникационных технологий, государственный контракт от 19.10.2011 г. № 012/117, ФГУП "НИИР"</t>
  </si>
  <si>
    <t>12.</t>
  </si>
  <si>
    <t>10.08.2011</t>
  </si>
  <si>
    <t>13.</t>
  </si>
  <si>
    <t>13.1.</t>
  </si>
  <si>
    <t>14.</t>
  </si>
  <si>
    <t>15.</t>
  </si>
  <si>
    <t>15.1</t>
  </si>
  <si>
    <t>16.</t>
  </si>
  <si>
    <t xml:space="preserve">Разработка системы комплектования кадрами сети учреждений медико-социальной экспертизы, Госконтракт № 37/ПР от 28.06.2011, исполнитель ФГУ "ФБМСЭ" </t>
  </si>
  <si>
    <t>16.1</t>
  </si>
  <si>
    <t>20.06.2011</t>
  </si>
  <si>
    <t>17.</t>
  </si>
  <si>
    <t>Разработка моделей внутри- и межведомственного взаимодействия при осуществлении медико-социальной экспертизы и комплексной реабилитации инвалидов  в целях сокращения реабилитационного «маршрута движения» инвалида, Госконтрат № 91/ПР от 27.07.2011 исполнитель ЗАО"Армада Софт"</t>
  </si>
  <si>
    <t>17.1</t>
  </si>
  <si>
    <t>05.07.2011</t>
  </si>
  <si>
    <t>18.</t>
  </si>
  <si>
    <t xml:space="preserve">Разработка нормативов оснащения учреждений главных бюро медико-социальной экспертизы по субъекту Российской Федерации специальным диагностическим оборудованием, Госконтракт № 38/ПР от 28.06.2011, исполнитель ФГУ "ФБМСЭ" </t>
  </si>
  <si>
    <t>18.1</t>
  </si>
  <si>
    <t xml:space="preserve">                                                                      Форма № 5</t>
  </si>
  <si>
    <t>Результаты реализации программных мероприятий по направлению "прочие нужды" за  2011 год в рамках федеральной целевой программы</t>
  </si>
  <si>
    <r>
      <t xml:space="preserve">                                              наименование федеральной целевой программы, государственный заказчик-координатор (государственный заказчик)                                                     </t>
    </r>
    <r>
      <rPr>
        <b/>
        <sz val="10"/>
        <rFont val="Times New Roman"/>
        <family val="1"/>
      </rPr>
      <t xml:space="preserve">   </t>
    </r>
  </si>
  <si>
    <t xml:space="preserve">                                                                 тыс. рублей</t>
  </si>
  <si>
    <t>Наименование мероприятия*,  реквизиты госконтракта, исполнитель (для субсидии - предмет и реквизиты соглашения, получатель)</t>
  </si>
  <si>
    <t>Код вида расходов</t>
  </si>
  <si>
    <t>Вид работ, услуг**</t>
  </si>
  <si>
    <t>Период выполнения работ</t>
  </si>
  <si>
    <t>Дата размещения заказа для государственных нужд</t>
  </si>
  <si>
    <t>Источники и объемы финансирования по направлению "прочие нужды"</t>
  </si>
  <si>
    <t>Результаты выполненных работ (услуг, поставок) за отчетный период</t>
  </si>
  <si>
    <t>всего за период реализации мероприятия по источникам</t>
  </si>
  <si>
    <t>предусмотрено на 2011 г. по источникам</t>
  </si>
  <si>
    <t>фактические расходы за 
2011 г. по источникам</t>
  </si>
  <si>
    <t>Объем финансирования "прочих нужд" по ФЦП</t>
  </si>
  <si>
    <t>всего по программе</t>
  </si>
  <si>
    <t xml:space="preserve">всего по мероприятию, тематическому направлению </t>
  </si>
  <si>
    <t>Софинансирование расходов по реализации мероприятий, включенных в программу Субъекта Российской Федерации, разработанную с учетом технического задания пилотного проекта по отработке формирования доступной среды на уровне субъектов Российской Федерации, 
от 22 сентября 2011 г. № 30-ДС-С-1,
Правительство Тверской области</t>
  </si>
  <si>
    <t>251</t>
  </si>
  <si>
    <t>Софинансирование расходов по реализации мероприятий, включенных в программу Субъекта Российской Федерации, разработанную с учетом технического задания пилотного проекта по отработке формирования доступной среды на уровне субъектов Российской Федерации,
от 23 сентября 2011 г. № 30-ДС-С-2, 
Правительство Саратовской области</t>
  </si>
  <si>
    <t>Софинансирование расходов по реализации мероприятий, включенных в программу Субъекта Российской Федерации, разработанную с учетом технического задания пилотного проекта по отработке формирования доступной среды на уровне субъектов Российской Федерации,
от 23 сентября 2011 г. № 30-ДС-С-3,
Правительство Республики Татарстан</t>
  </si>
  <si>
    <t>226</t>
  </si>
  <si>
    <t>26.08.2011</t>
  </si>
  <si>
    <t>26.09.2011</t>
  </si>
  <si>
    <t>14.09.2011</t>
  </si>
  <si>
    <t>2011 - 2012</t>
  </si>
  <si>
    <t>13.10.2011</t>
  </si>
  <si>
    <t>5.1.</t>
  </si>
  <si>
    <t>6.1.</t>
  </si>
  <si>
    <t xml:space="preserve">Предоставление Общероссийской общественной организации инвалидов "Всероссийское ордена Трудового Красного знамени общество слепых" в 2011 году субсидии из федерального бюджета на софинансирование расходов по реализации мероприятий, включенных в программу общественной организации инвалидов по содействию трудоустройству инвалидов на рынке труда, в том числе созданию рабочих мест для инвалидов и обеспечению доступности рабочих мест,
от 20 декабря 2011 г. № 30-ДС-ООИ-2
</t>
  </si>
  <si>
    <t>242</t>
  </si>
  <si>
    <t>6.2.</t>
  </si>
  <si>
    <t xml:space="preserve">Предоставление региональной общественной организации инвалидов "Перспектива" в 2011 году субсидии из федерального бюджета на софинансирование расходов по реализации мероприятий, включенных в программу общественной организации инвалидов по содействию трудоустройству инвалидов на рынке труда, в том числе созданию рабочих мест для инвалидов и обеспечению доступности рабочих мест,
от 20 декабря 2011 г. № 30-ДС-ООИ-1
</t>
  </si>
  <si>
    <t>7.1.</t>
  </si>
  <si>
    <t>Поддержка учреждений спортивной направленности по адаптивной физической культуре и спорту в субъектах Российской Федерации, 
от 8.11.2011 №553, Владимирская область</t>
  </si>
  <si>
    <t>900</t>
  </si>
  <si>
    <t>7.2.</t>
  </si>
  <si>
    <t>Поддержка учреждений спортивной направленности по адаптивной физической культуре и спорту в субъектах Российской Федерации,
от 8.11.2011 №552, Воронежская область</t>
  </si>
  <si>
    <t>7.3.</t>
  </si>
  <si>
    <t>Поддержка учреждений спортивной направленности по адаптивной физической культуре и спорту в субъектах Российской Федерации, от 8.11.2011 №558, Тульская область</t>
  </si>
  <si>
    <t>7.4.</t>
  </si>
  <si>
    <t>Поддержка учреждений спортивной направленности по адаптивной физической культуре и спорту в субъектах Российской Федерации,
от 8.11.2011 №559, Калининградская область</t>
  </si>
  <si>
    <t>7.5.</t>
  </si>
  <si>
    <t>Поддержка учреждений спортивной направленности по адаптивной физической культуре и спорту в субъектах Российской Федерации, от 8.11.2011 №561, 
Республика Северная Осетия - Алания</t>
  </si>
  <si>
    <t>7.6</t>
  </si>
  <si>
    <t>Поддержка учреждений спортивной направленности по адаптивной физической культуре и спорту в субъектах Российской Федерации, 
от 22.11.2011 №586, Ростовская область</t>
  </si>
  <si>
    <t>7.7.</t>
  </si>
  <si>
    <t>Поддержка учреждений спортивной направленности по адаптивной физической культуре и спорту в субъектах Российской Федерации,
от 8.11.2011 №554, Новосибирская область</t>
  </si>
  <si>
    <t>7.8.</t>
  </si>
  <si>
    <t>Поддержка учреждений спортивной направленности по адаптивной физической культуре и спорту в субъектах Российской Федерации, от 8.11.2011 №551, Хабаровский край</t>
  </si>
  <si>
    <t>7.9.</t>
  </si>
  <si>
    <t>Поддержка учреждений спортивной направленности по адаптивной физической культуре и спорту в субъектах Российской Федерации, от 8.11.2011 №564, Камчатский край</t>
  </si>
  <si>
    <t>7.10.</t>
  </si>
  <si>
    <t>Поддержка учреждений спортивной направленности по адаптивной физической культуре и спорту в субъектах Российской Федерации,
от 8.11.2011 №557, Чувашская Республика</t>
  </si>
  <si>
    <t>7.11.</t>
  </si>
  <si>
    <t>Поддержка учреждений спортивной направленности по адаптивной физической культуре и спорту в субъектах Российской Федерации, от 8.11.2011 №563, Республика Алтай</t>
  </si>
  <si>
    <t>7.12.</t>
  </si>
  <si>
    <t>Поддержка учреждений спортивной направленности по адаптивной физической культуре и спорту в субъектах Российской Федерации,
от 8.11.2011 №562, Красноярский край</t>
  </si>
  <si>
    <t>7.13.</t>
  </si>
  <si>
    <t>Поддержка учреждений спортивной направленности по адаптивной физической культуре и спорту в субъектах Российской Федерации,
от 8.11.2011 №550, Саратовская область</t>
  </si>
  <si>
    <t>7.14.</t>
  </si>
  <si>
    <t>Поддержка учреждений спортивной направленности по адаптивной физической культуре и спорту в субъектах Российской Федерации,
от 8.11.2011 №556, Свердловская область</t>
  </si>
  <si>
    <t>7.15.</t>
  </si>
  <si>
    <t>Поддержка учреждений спортивной направленности по адаптивной физической культуре и спорту в субъектах Российской Федерации, от 8.11.2011 №555,
Ханты-Мансийский автономный округ</t>
  </si>
  <si>
    <t>8.1.</t>
  </si>
  <si>
    <t>9.1.</t>
  </si>
  <si>
    <t>Проведение обучающих мероприятий для специалистов психолого-медико-педагогических комиссий, образовательных учреждений по вопросам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 от 1.12.2011 г. №06.Р24.11.0074, государственное образовательное учреждение высшего профессионального образования "Московский городской психолого-педагогический университет"</t>
  </si>
  <si>
    <t>244</t>
  </si>
  <si>
    <t>21.09.2011</t>
  </si>
  <si>
    <t xml:space="preserve">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29.09.2011  № 06.G65.24.0023, Республика Башкортостан
</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</si>
  <si>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13.09.2011 № 06.G65.24.0012, Республика Ингушетия</t>
  </si>
  <si>
    <t xml:space="preserve">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12.10.2011 № 06.G65.24.0030, 
Кабардино-Балкарская Республика </t>
  </si>
  <si>
    <t xml:space="preserve">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12.09.2011 № 06.G65.24.0004, Республика Марий Эл </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</si>
  <si>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14.12.2011 № 06.G65.24.0036, 
Республика Северная Осетия – Алания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</si>
  <si>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15.09.2011 № 06.G65.24.0016, Забайкальский край</t>
  </si>
  <si>
    <t xml:space="preserve">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30.09.2011 № 06.G65.24.0029, Хабаровский край                 </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</si>
  <si>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13.09.2011 № 06.G65.24.0013, Белгородская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</si>
  <si>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29.09.2011 № 06.G65.24.0024, Вологодская область</t>
  </si>
  <si>
    <t xml:space="preserve">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26.09.2011 № 06.G65.24.0019, Воронежская область </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</si>
  <si>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26.09.2011 № 06.G65.24.0020, Иркутская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</si>
  <si>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29.09.2011 № 06.G65.24.0025, Калининградская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</si>
  <si>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26.09.2011 № 06.G65.24.0021, Кемеровская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</si>
  <si>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12.09.2011 № 06.G65.24.0006, Костромская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</si>
  <si>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12.10.2011 № 06.G65.24.0032, Курганская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</si>
  <si>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26.09.2011 № 06.G65.24.0022, Нижегородская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</si>
  <si>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31.10.2011 №  06.G65.24.0033, Новгородская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</si>
  <si>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07.12.2011 № 06.G65.24.0035, Новосибирская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</si>
  <si>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13.09.2011 № 06.G65.24.0014, Оренбургская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</si>
  <si>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12.10.2011 № 06.G65.24.0031, Псковская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</si>
  <si>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15.12.2011 № 06.G65.24.0037, Ростовская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</si>
  <si>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12.09.2011 № 06.G65.24.0008, Самарская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</si>
  <si>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13.09.2011 № 06.G65.24.0015, Свердловская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</si>
  <si>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12.09.2011 № 06.G65.24.0011, Смоленская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</si>
  <si>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12.09.2011 № 06.G65.24.0005, Тамбовская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</si>
  <si>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30.09.2011 № 06.G65.24.0028, Тверская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</si>
  <si>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29.09.2011 № 06.G65.24.0026, Тюменская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</si>
  <si>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12.09.2011 № 06.G65.24.0009, Ульяновская область</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</si>
  <si>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29.09.2011 № 06.G65.24.0027,
Ямало-Ненецкий автономный округ</t>
  </si>
  <si>
    <t>12.1.</t>
  </si>
  <si>
    <t>Разработка аппаратно-программного комплекса автоматической подготовки скрытых субтитров в реальном масштабе времени для внедрения на общероссийских обязательных общедоступных телеканалах в пределах утвержденных лимитов бюджетных обязательств, 
от 17.11.2011 г. № 0173100007511000038_144316, 
ООО "Центр речевых технологий"</t>
  </si>
  <si>
    <t>012</t>
  </si>
  <si>
    <t>11.10.2011</t>
  </si>
  <si>
    <t>Организация скрытого субтитрирования телевизионных программ общероссийских обязательных общедоступных телеканалов, от 07.11.2011 № 012/127, ОАО "Первый канал"</t>
  </si>
  <si>
    <t>13.2.</t>
  </si>
  <si>
    <t>Организация скрытого субтитрирования телевизионных программ общероссийских обязательных общедоступных телеканалов, от 07.11.2011 № 012/128, ФГУП ВГТРК</t>
  </si>
  <si>
    <t>13.3.</t>
  </si>
  <si>
    <t>Организация скрытого субтитрирования телевизионных программ общероссийских обязательных общедоступных телеканалов, от 14.11.2011 № 012/133, ОАО "Телекомпания НТВ"</t>
  </si>
  <si>
    <t>13.4.</t>
  </si>
  <si>
    <t>Организация скрытого субтитрирования телевизионных программ общероссийских обязательных общедоступных телеканалов, от 20.12.2011 № 012/167, ЗАО "Карусель"</t>
  </si>
  <si>
    <t>14.1.</t>
  </si>
  <si>
    <t>Предоставление субсидий за счет средств федерального бюджета вещательным организациям на возмещение затрат на приобретение производственно-технологического оборудования, необходимого для организации скрытого субтитрирования на общероссийских обязательных общедоступных телеканалах от 21.12.2011 № 006/171, ОАО "Первый канал"</t>
  </si>
  <si>
    <t>006</t>
  </si>
  <si>
    <t>14.2.</t>
  </si>
  <si>
    <t>Предоставление субсидий за счет средств федерального бюджета вещательным организациям на возмещение затрат на приобретение производственно-технологического оборудования, необходимого для организации скрытого субтитрирования на общероссийских обязательных общедоступных телеканалах от 21.12.2011 № 006/172, 
ФГУП ВГТРК</t>
  </si>
  <si>
    <t>14.3.</t>
  </si>
  <si>
    <t>Предоставление субсидий за счет средств федерального бюджета вещательным организациям на возмещение затрат на приобретение производственно-технологического оборудования, необходимого для организации скрытого субтитрирования на общероссийских обязательных общедоступных телеканалах от 21.12.2011 № 006/173, ОАО "Телекомпания НТВ"</t>
  </si>
  <si>
    <t>14.4.</t>
  </si>
  <si>
    <t>Предоставление субсидий за счет средств федерального бюджета вещательным организациям на возмещение затрат на приобретение производственно-технологического оборудования, необходимого для организации скрытого субтитрирования на общероссийских обязательных общедоступных телеканалах
 от 20.12.2011 № 006/168, ЗАО "Карусель"</t>
  </si>
  <si>
    <t>15.1.</t>
  </si>
  <si>
    <t xml:space="preserve">"Организация и проведение научно-практической конференции «Современные подходы к медико-социальной экспертизе в Российской Федерации с учетом МКФ и Конвенции ООН о правах инвалидов", исполнитель ООО" СП Огилви" Госконтракт № 22/ПР от 10.06.2011 </t>
  </si>
  <si>
    <t>23.05.2011</t>
  </si>
  <si>
    <t>15.2.</t>
  </si>
  <si>
    <t>Обучение специалистов учреждений медико-социальной экспертизы работе с новыми классификациями и критериями по определению инвалидности при проведении медико-социальной экспертизы, исполнитель ФГУ"ФБМСЭ", 
Госконтракт № 55/ПР от 20.07.2011</t>
  </si>
  <si>
    <t>07.07.2011</t>
  </si>
  <si>
    <t>15.3.</t>
  </si>
  <si>
    <t>Обучение специалистов учреждений медико-социальной экспертизы основам МКФ и применению положений МКФ при проведении медико-социальной экспертизы  и разработке индивидуальных программ реабилитации,  исполнитель ФГУ"СПб ИУВЭК", Госконтракт № 92/ПР от 27.07.2011</t>
  </si>
  <si>
    <t>15.4.</t>
  </si>
  <si>
    <t>Обучение специалистов учреждений медико-социальной экспертизы на тему «Возможности использования МКФ для целей медико-социальной экспертизы", исполнитель ФГУ"ФБМСЭ", Госконтракт № 55/ПР от 20.07.201</t>
  </si>
  <si>
    <t>15.5.</t>
  </si>
  <si>
    <t>Организация и проведение научно-практической конференции «Актуальные аспекты внедрения инновационных технологий в практику осуществления медико-социальной экспертизы с использованием положений МКФ,исполнитель ФГУ"ФБМСЭ", Госконтракт № 95/ПР от 01.08.2011</t>
  </si>
  <si>
    <t>11.07.2011</t>
  </si>
  <si>
    <t>15.6.</t>
  </si>
  <si>
    <t>15.7.</t>
  </si>
  <si>
    <t xml:space="preserve">Организация и проведение научно-практической конференции «Актуальные вопросы разработки и оценки эффективности индивидуальной программы реабилитации в  современных условиях»,исполнитель ООО" СП Огилви",
 Госконтракт № 94/ПР от 01.08.2011 </t>
  </si>
  <si>
    <t>15.8.</t>
  </si>
  <si>
    <t>Организация и проведение научно-практической конференции «Использование информационно-коммуникационных технологий в деятельности федеральных государственных учреждений медико-социальной экспертизы: цели, задачи, перспективы» исполнитель ООО"РБК-Центр",
Госконтракт 97/ПР от 01.08.2011</t>
  </si>
  <si>
    <t>16.1.</t>
  </si>
  <si>
    <t>Разработка программного обеспечения, позволяющего интегрировать данные различных ведомственных структур, участвующих в реабилитации инвалидов, на основе моделей внутри- и межведомственного взаимодействия и его внедрение" исполнитель ООО"РБК-Центр",
Госконтракт 336/ПР от 06.12.2011</t>
  </si>
  <si>
    <t>20.10.2011</t>
  </si>
  <si>
    <t>**1 - закупка технических средств и оборудования, пусконаладочные работы, их ремонт и обслуживание; 2 - создание и поддержание работоспособности программ ЭВМ, баз данных; 3 - проведение выставок, конференций, конкурсов, фестивалей; издание книг, брошюр, журналов; мониторинг ФЦП и информационное обслуживание по ней; 4 - оплата услуг связи, транспорта и ЖКХ; 5 – реставрация; 6 - переподготовка кадров; 7 - мероприятия по обеспечению жильем; 8 - другое (назвать)</t>
  </si>
  <si>
    <t>Организация и проведение научно-практической конференции «Пути модернизации медико-социальной экспертизы в рамках реализации Государственной программы «Доступная среда на 2011-2015 годы» исполнитель ФГУ"ФБМСЭ",
Госконтракт № 96/ПР от 01.08.2011</t>
  </si>
  <si>
    <t>Наименование ФОИВа</t>
  </si>
  <si>
    <t>Прочие (план)</t>
  </si>
  <si>
    <t>НИРы (план)</t>
  </si>
  <si>
    <t>НИРы (касса)</t>
  </si>
  <si>
    <t>Итого (ПЛАН):</t>
  </si>
  <si>
    <t>Итого (КАССА):</t>
  </si>
  <si>
    <t>Экономия</t>
  </si>
  <si>
    <t>ИТОГО:</t>
  </si>
  <si>
    <t xml:space="preserve">Разработка новых классификаций и критериев по определению инвалидности при проведении медико-социальной экспертизы исходя из комплексной оценки состояния организма гражданина на основе анализа его клинико-функциональных, социально-бытовых, профессионально-трудовых и психологических данных
</t>
  </si>
  <si>
    <t>015</t>
  </si>
  <si>
    <t>010</t>
  </si>
  <si>
    <t>055</t>
  </si>
  <si>
    <t>103</t>
  </si>
  <si>
    <t>054</t>
  </si>
  <si>
    <t>074</t>
  </si>
  <si>
    <t>071</t>
  </si>
  <si>
    <t>309</t>
  </si>
  <si>
    <t>020</t>
  </si>
  <si>
    <t>388</t>
  </si>
  <si>
    <t>777</t>
  </si>
  <si>
    <t>кассовое 
исполнение</t>
  </si>
  <si>
    <t>10 05</t>
  </si>
  <si>
    <t>10 06</t>
  </si>
  <si>
    <t>018</t>
  </si>
  <si>
    <t>068</t>
  </si>
  <si>
    <t>411</t>
  </si>
  <si>
    <t>08 03</t>
  </si>
  <si>
    <t>04 11</t>
  </si>
  <si>
    <t>07 08</t>
  </si>
  <si>
    <t>07 05</t>
  </si>
  <si>
    <t>022</t>
  </si>
  <si>
    <t>07 02</t>
  </si>
  <si>
    <t>04 10</t>
  </si>
  <si>
    <t>Прочие (касса)</t>
  </si>
  <si>
    <t>Разработка методических рекомендаций по обеспечению соблюдения требований доступности при предоставлении услуг инвалидам и другим маломобильным группам населения с учетом факторов, препятствующих доступности услуг в сфере спорта и туризма, Общероссийская физкультурно-оздоровительная общественная организация "Российская ассоциация спортивных сооружений", государственный контракт от 03.10.2011 г. № 426</t>
  </si>
  <si>
    <t>11.1.</t>
  </si>
  <si>
    <t>13.1</t>
  </si>
  <si>
    <t>19.</t>
  </si>
  <si>
    <t>19.1</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</si>
  <si>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г. Москва</t>
  </si>
  <si>
    <t>Оказание услуг по проведению обучения на базовом уровне специалистов, оказывающих государственные услуги населению, русскому жестовому языку в рамках реализации государственной программы Российской Федерации «Доступная среда» на 2011-2015 годы,
от 04.10.2011 г. № К-30-Т/97, 
ГОУ ВПО "Российский государственный социальный университет"</t>
  </si>
  <si>
    <t>Оказание услуг по проведению обучения специалистов учреждений медико-социальной экспертизы работе с кодификатаром категорий инвалидности с учетом положений Международной классификации функционирования, ограничений жизнедеятельности и здоровья, дифференцированного по преимущественному виду помощи, в которой нуждается инвалид, 
от 07.11.2011 г. № 0173100005411000505-0001833-01, ФГУ Санкт-Петербургский научно-практический центр медико-социальной экспертизы протезирования и реабилитации инвалидов им. Г.А. Альбрехта Федерального медико-биологического агентства</t>
  </si>
  <si>
    <t>Оказание услуг по подготовке и проведению репрезентативных социологических исследований: об оценке инвалидами отношения граждан Российской Федерации к проблемам инвалидов и об оценке инвалидами состояния доступности приоритетных объектов и услуг в приоритетных сферах деятельности в рамках реализации мероприятия государственной программы Российской Федерации "Доступная среда " на 2011-2015 годы, от 31.08.2011 г. № К-30-Т/80-8, 
ООО Агентство Социальной Информации, Санкт-Петербург</t>
  </si>
  <si>
    <t>Выполнение работ по созданию и сопровождению Интернет-портала в рамках общественно-просветительской кампании по распространению идей, принципов и средств формирования доступной среды для инвалидов и других маломобильныхгрупп населения, от 14.11.2011 г. № К-30-Т/122-2, ООО "64Х"</t>
  </si>
  <si>
    <t>письмо ФАС 
от 18.11.2011 г. № ГЗЕ 100100 (о заключении контракта с единственным участником конкурса)</t>
  </si>
  <si>
    <t>Обучение специалистов, обеспечивающих учебно-тренировочный процесс среди инвалидов и других маломобильных групп населения, от 07.10.2011 г. № 444, Федеральное государственное бюджетное образовательное учреждение высшего профессионального образования "Национальный государственный Университет физической культуры, спорта и здоровья имени П.Ф. Лесгафта, Санкт-Петербург"</t>
  </si>
  <si>
    <t>исполнение</t>
  </si>
  <si>
    <t>ФБ</t>
  </si>
  <si>
    <t>СБ</t>
  </si>
  <si>
    <t xml:space="preserve">Работа выполнена. Представленные отчетные материалы соответствуют требованиям государственного контракта.
Полученные результаты работы позволят объективизировать и систематизировать информацию о доступности объектов и услуг в приоритетных сферах жизнедеятельности инвалидов и других маломобильных групп населения - в здравоохранении, культуре, транспорте, образовании, социальной защите, спорте и физической культуре, информации и связи, в том числе и с учетом региональной специфики.
</t>
  </si>
  <si>
    <t xml:space="preserve">Работа выполнена. Представленные отчетные материалы соответствуют требованиям государственного контракта.
Результат указанной работы позволит субъектам Российской Федерации разработать информационные ресурсы – интерактивные карты - маршрутизаторы, сформировать ресурс и отображать на нем информацию о доступности приоритетных объектов и услуг в приоритетных сферах жизнедеятельности для инвалидов и других маломобильных групп населения на информационных ресурсах.
</t>
  </si>
  <si>
    <t xml:space="preserve">Завершен первый этап по выполнению работы, в результате которого определен порядок разработки, реализации, оценки эффективности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а также порядок осуществления контроля за ходом ее реализации. 
Представленные отчетные материалы соответствуют требованиям государственного контракта.
Второй этап по выполнению работы, в результате которого будут проанализированы итоги реализации в 2011 году пилотного проекта по отработке формирования доступной среды на уровне субъектов Российской Федерации (Республика Татарстан, Саратовская и Тверская области) и внесены необходимые изменения в указанную работу, на основе которой в 2012 году Минздравсоцразвития России будет разработана примерная программа субъекта Российской Федерации для участия в Программе с 2013 года, предусматривающая выполнение субъектами Российской Федерации основных мероприятий, целевых показателей и индикаторов,  позволяющих достичь значений целевых показателей и индикаторов Программы.
</t>
  </si>
  <si>
    <t xml:space="preserve">Тема: «Разработка методических рекомендаций по предоставлению услуг в сфере здравоохранения с учетом особых потребностей инвалидов».
Работа не выполнена.
Государственный контракт заключен 8.11.2011 г. № К-30-НИР/119-19, вместе с тем исполнитель Межрегиональное общественное учреждение «Центр реабилитации и интеграции инвалидов войны» сообщило (письмо от 8.12.2011 г. № 4/14-12-8) о невозможности получить ожидаемые результаты. 
Тема: «Разработка методических рекомендаций по предоставлению услуг в сфере социальной защиты с учетом особых потребностей инвалидов».
Работа выполнена. Представленные отчетные материалы соответствуют требованиям государственного контракта.
Полученные результаты позволят субъектам Российской Федерации обеспечить соблюдение требований доступности для инвалидов объектов и услуг в сфере социальной защиты.
</t>
  </si>
  <si>
    <t xml:space="preserve">Работа выполнена. Представленные отчетные материалы соответствуют требованиям государственного контракта.
Полученные результаты позволят субъектам Российской Федерации при предоставлении услуг в сфер спорта и туризма обеспечить доступ спортсменов-инвалидов и инвалидов из числа зрителей к спортивным мероприятиям, с учетом особых потребностей инвалидов. 
</t>
  </si>
  <si>
    <t xml:space="preserve">В рамках реализации мероприятия по разработке методических рекомендаций по совершенствованию транспортного обслуживания инвалидов и других маломобильных групп населения Минтрансом России были размещены заказы для государственных нужд по следующим направлениям:
Тема: «Анализ современного состояния транспортного обслуживания инвалидов и других маломобильных групп населения в Российской Федерации и разработка предложений по его совершенствованию».
Работа выполнена. Представленные отчетные материалы соответствуют требованиям государственного контракта.
В результате выполнения работы:
дана оценка степени адаптации и доступности транспортной инфраструктуры, а также транспортных средств для обслуживания инвалидов;
выявлены барьеры транспортной доступности для маломобильных групп населения;
проведен анализ существующей нормативно-правовой базы в области государственного регулирования перевозки инвалидов и практики её применения в Российской Федерации;
рассмотрен зарубежный и отечественный опыт организации транспортного обслуживания маломобильных групп населения;
предложены способы  создания транспортной системы, адаптированной  к особым  потребностям инвалидов; 
разработаны предложения по совершенствованию нормативно-правового обеспечения в сфере транспортного обслуживания маломобильных групп населения;
предложены меры по адаптации транспортных средств и объектов транспортной инфраструктуры к потребностям инвалидов.
Тема: «Выработка методических рекомендаций по совершенствованию транспортного обслуживания инвалидов и других маломобильных групп населения».
Работа выполнена. Представленные отчетные материалы соответствуют требованиям государственного контракта.
В результате выполнения работы:
разработаны методы определения доступности транспортных средств и объектов транспортной инфраструктуры для инвалидов;
определены методы формирования и установления обязательных требований к транспортным средствам и объектам транспортной инфраструктуры со стороны маломобильных групп населения;
разработаны методы прогнозирования роста потребностей в транспортных услугах различных групп инвалидов и маломобильных групп населения;
определены методы оценки ресурсного обеспечения, необходимого для достижения целевых показателей транспортного обслуживания инвалидов;
разработаны методы контроля обеспечения требований доступности транспортной среды для инвалидов;
предложены методы оценки эффективности выполнения установленных требований в части транспортного обслуживания маломобильных групп населения.
</t>
  </si>
  <si>
    <t xml:space="preserve">Работа выполнена. Представленные отчетные материалы соответствуют требованиям государственного контракта.
В соответствии с принятыми обязательствами исполнитель государственного контракта выполнил обследование федеральных учреждений культуры, общая площадь которых составляет 124 656,9 кв.метров (Центральный музей Великой Отечественной войны 1941-1945 годов, Государственный центральный музей современной истории России, Всероссийский музей декоративно-прикладного искусства, Российская государственная детская библиотека, Государственный литературный музей, Всероссийская государственная библиотека иностранной литературы имени М.И. Рудомино).
По результатам работы в целях создания условий для беспрепятственного передвижения, доступа маломобильных граждан и их пользования учреждениями культуры, а также возможности оснащения специальными приспособлениями и оборудованием и  выявления отклонения от нормативных требований по ширине дверных проемов, ширине полос движения коммуникационных проходов, размерам элементов лестничных маршей, высоте порогов, по размерам санитарных помещений, размещению оборудования выполнено обследование указанных учреждений.
Также выполнено обследование указанных учреждений на предмет наличия согласно нормативам систем и оборудования, облегчающих всем категориям обслуживаемых посетителей пользование зданиями и помещениями, пандусов с поворотными и разворотными площадками, вертикальных средств передвижения.
</t>
  </si>
  <si>
    <t xml:space="preserve">Работа выполнена. Представленные отчетные материалы соответствуют требованиям государственного контракта.
Результатом работы стали предложения по изменению правовых, организационно-структурных и финансовых механизмов создания безбарьерной среды в образовательных учреждениях (включая предложения по внесению изменений и дополнений в СНиП 35-01-2001 «Доступность зданий и сооружений для маломобильных групп населения»), описание механизмов, обеспечивающих доступность услуг в сфере образования для различных категорий детей-инвалидов, в том числе по созданию безбарьерной школьной среды (включая описание материально - технических и инженерно-строительных условий для создания безбарьерной среды в образовательных учреждениях для обучения детей-инвалидов с нарушением  слуха, зрения и опорно-двигательного аппарата) и методические рекомендации органам исполнительной власти субъектов Российской Федерации, осуществляющим управление в сфере образования, по обеспечению доступности услуг в сфере образования для различных категорий детей-инвалидов.
</t>
  </si>
  <si>
    <t xml:space="preserve">Работа не выполнена.
На основании принятого решения, в соответствии с частью 4 статьи 27 Федерального закона № 94-ФЗ от 21 июля 2005 года «О размещении заказов на поставки товаров, выполнение работ, оказание услуг для государственных и муниципальных нужд» конкурс признан несостоявшимся конкурсной комиссией Минобрнауки России  (Протокол рассмотрения заявок на участие в открытом конкурсе от 28.10.2011 г. № 2/ДС-3).
</t>
  </si>
  <si>
    <t xml:space="preserve">Работа выполнена. Представленные отчетные материалы соответствуют требованиям государственного контракта.
По итогам работы проведён комплексный анализ:
развития и внедрения технических и технологических решений, наличия действующих систем телекоммуникаций и образцов оборудования, обеспечивающих доступ инвалидов к информации и использованию электронных и информационно-коммуникационных технологий (в том числе в условиях чрезвычайных ситуаций);
системы мер государственной поддержки, направленных на обеспечение права инвалидов на доступ к информации, передаваемой посредством телерадиовещания, и к использованию электронных и информационно-коммуникационных технологий;
действующей нормативно-правовой базы Российской Федерации в части наличия в ней норм и положений, обеспечивающих права инвалидов на доступ к информации, передаваемой посредством телерадиовещания, и к использованию электронных и информационно-коммуникационных технологий.
По итогам проведенных исследований сформулированы предложения, направленные на обеспечение прав инвалидов на доступ к информации и к использованию электронных и информационно-коммуникационных технологий:
по разработке и внедрению технических средств и систем, обеспечивающих права людей с ограниченными возможностями в указанной сфере;
по совершенствованию системы мер государственной поддержки средств массовой информации и массовых коммуникаций;
по совершенствованию нормативно-правовой базы в сфере теле-, радиовещания, электронных и информационно-коммуникационных технологий.
</t>
  </si>
  <si>
    <t xml:space="preserve">Работа выполнена. Представленные отчетные материалы соответствуют требованиям государственного контракта.
В результате реализации мероприятия разработан проект Альбома типовых проектных решений по переоборудованию объектов жилого фонда для проживания инвалидов и семей, имеющих детей-инвалидов. Разработанные проектные решения предназначены для применения проектными организациями и контролирующими органами при реконструкции существующего жилого фонда и проектирования новых жилых многоквартирных домов, доступных и удобных для проживания инвалидов и семей, имеющих детей-инвалидов. Что повысит эффективность расходов на приспособление и обеспечение доступности жилой среды, учитываемые уже на стадии проектирования и в строительной индустрии.
</t>
  </si>
  <si>
    <t xml:space="preserve">Работа выполнена. Представленные отчетные материалы соответствуют требованиям государственного контракта.
В результате реализации мероприятия будут обновлены нормы обеспечения доступности зданий и сооружений для инвалидов и маломобильных групп населения при проектировании и строительстве на основе следующих нормативных документов: строительных норм и правил «Доступность зданий и сооружений для маломобильных групп населения» (СНиП 35-01-2001); ведомственных строительных норм «Проектирование среды жизнедеятельности с учетом потребностей инвалидов и маломобильных групп населения»
(ВСН 62-91*); сводов правил: «Проектирование зданий и сооружений с учетом доступности для маломобильных групп населения. Общие положения»
(СП 35-101-2001); «Жилая среда с планировочными элементами, доступными инвалидам» (СП 35-102-2001); «Общественные здания и сооружения, доступные маломобильным посетителям» (СП 35-103-2001); «Здания и помещения с местами труда для инвалидов» (СП 35-104-2001); «Реконструкция городской застройки с учетом доступности для инвалидов и других маломобильных групп населения» (СП 35-105-2002); «Расчет и размещение учреждений социального обслуживания пожилых людей» (СП 35-106-2003); «Здания учреждений временного пребывания лиц без определенного места жительства» (СП 35-107-2003); «Помещения для досуговой и физкультурно-оздоровительной деятельности пожилых людей»
(СП 35-109-2005); «Дома-интернаты» (СП 35-112-2005); «Реконструкция и приспособление зданий для учреждений социального обслуживания пожилых людей» (СП 35-114-2003); «Обустройство помещений в учреждениях социального и медицинского обслуживания пожилых людей» (СП 35-115-2004); «Реабилитационные центры для детей и подростков с ограниченными возможностями» (СП 35-116-2006); «Дома-интернаты для детей-инвалидов»
(СП 35-117-2006).
</t>
  </si>
  <si>
    <t xml:space="preserve">Работа выполнена. Представленные отчетные материалы соответствуют требованиям государственного контракта.
Подготовлен научно-технический отчет, содержащий:
результаты анализа международного опыта реализации принципов универсального дизайна и действующих международных документов в области стандартизации, реализующих принципы универсального дизайна с учетом особых потребностей инвалидов, а также действующего законодательства Российской Федерации и нормативной правовой базы в указанной сфере;
результаты анализа решений Комиссии Таможенного союза в области технического регулирования, законодательства Российской Федерации в области технического регулирования, устанавливающих обязательные требования к продукции, в том числе в части нормирования требований с учетом особых потребностей инвалидов;
перечень технических регламентов, национальных стандартов, сводов правил, требующих разработки (доработки) в целях реализации принципов универсального дизайна с учетом особых потребностей инвалидов;
предложения по мерам нормативно-правового регулирования в области универсального дизайна с учетом особых потребностей инвалидов.
</t>
  </si>
  <si>
    <t xml:space="preserve">В 2011 году Минспорттуризмом России предоставлялись субсидии из федерального бюджета 15 бюджетам субъектов Российской Федерации на поддержку учреждений спортивной направленности по адаптивной физической культуре и спорту в соответствии с приказом от 24 октября 2011 года № 1244 «Об утверждении распределения в 2011 году субсидий из федерального бюджета бюджетам субъектов Российской Федерации на поддержку учреждений спортивной направленности по адаптивной физической культуре и спорту в субъектах Российской Федерации».
По результатам реализации мероприятия субъектами Российской Федерации учреждения спортивной направленности по адаптивной физической культуре и спорту для занятия инвалидами физической культурой и спортом оснащены автотранспортом, инвентарем и спецоборудованием.
В соответствии с приложением № 1 к Программе объем средств федерального бюджета предусмотрен в размере 19 000,0 тыс.руб.
Согласно приложению № 7 к Программе объем софинансирования указанного мероприятия за счет средств бюджетов субъектов Российской Федерации в 2011 году был запланирован равным объему финансирования за счет средств федерального бюджета.
В то же время, согласно условиям соглашений заключенных Минспорттуризмом России с субъектами Российской Федерации о предоставлении в 2011 году субсидии из федерального бюджета на софинансирование расходов по поддержке учреждений спортивной направленности по адаптивной физической культуре и спорту объем финансирования за счет средств бюджетов субъектов Российской Федерации на 2011 год был предусмотрен в размере 67 064,22 тыс.руб., что на 253% больше от запланированного.
Таким образом, предусмотренный общий объем финансирования за счет средств федерального бюджета и бюджетов субъектов Российской Федерации на реализацию указанного мероприятия в 2011 году составил 86 064,22 тыс.руб.
При этом за 2011 год:
средства федерального бюджета израсходованы в размере 17 734 тыс.руб., что составляет 93,3% от объема предоставленных субсидий бюджетам субъектов Российской Федерации;
 фактически привлечено софинансирование из бюджетов субъектов Российской Федерации в размере 3 172,9 тыс.руб., что составляет 4,73 % от объема финансирования за счет средств бюджетов субъектов Российской Федерации на 2011 год, предусмотренного указанными соглашениями и 16,7% от объема финансирования за счет средств бюджетов субъектов Российской Федерации на 2011 год, предусмотренного приложением № 1 к Программе.
Сведения о достижении целевого показателя «Доля лиц с ограниченными возможностями здоровья и инвалидов, систематически занимающихся физической культурой и спортом, в общей численности этой категории населения» приведены в приложении к Отчету (таблица 15).
</t>
  </si>
  <si>
    <t xml:space="preserve">Мероприятие реализовано в полной мере, согласно заключенному государственному контракту.
Обучено 387 специалистов, обеспечивающих учебно-тренировочный процесс среди инвалидов и других маломобильных групп населения по программам дополнительного профессионального образования для увеличения доступности услуг в сфере физической культуры и спорта среди инвалидов и других маломобильных групп населения.
Курсы обучения прошли в трех городах по следующему графику:
С 24.10.2011 по 02.11.2011 в г. Санкт-Петербург, Институт АФК, Факультет повышения квалификации и переподготовки кадров.
С 26.10.2011 по 04.11.2011 в Ханты-Мансийском автономном округе - Югра, г.Ханты-Мансийск.
С 14.11.2011 по 23.11.2011 в г. Владивосток.
С 16.11.2011 по 25.11.2011 в г. Санкт-Петербург.
С 23.11.2011 по 02.12.2011 в г. Санкт-Петербург.
Информация о расходах федерального бюджета на реализацию указанного мероприятия Программы, выполненного в 2011 году приведена в приложении к Отчету (таблица 18).
</t>
  </si>
  <si>
    <t xml:space="preserve">Мероприятие реализовано в полной мере, согласно заключенному государственному контракту.
В 2011 году прошли обучение по программе «Механизмы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 953 человека из 35 субъектов Российской Федерации (Республика Башкортостан, Республика Ингушетия, Кабардино-Балкарская Республика, Республика Марий Эл, Республика Мордовия, Республика Саха (Якутия), Республика Северная Осетия – Алания, Удмуртская Республика, Республика Хакасия, Алтайский край, Забайкальский край, Ставропольский край, Хабаровский край, Белгородская область, Вологодская область, Воронежская область, Иркутская область, Калининградская область, Кемеровская область, Костромская область, Курганская область, Нижегородская область, Новгородская область, Новосибирская область, Оренбургская область, Псковская область, Ростовская область, Самарская область, Свердловская область, Смоленская область, Тамбовская область, Тверская область, Тюменская область, Ульяновская область, Ямало-Ненецкий автономный округ).
Информация о расходах федерального бюджета на реализацию указанного мероприятия Программы, выполненного в 2011 году приведена в приложении к Отчету (таблица 18).
</t>
  </si>
  <si>
    <t xml:space="preserve">В 2011 году с целью реализации указанного мероприятия Минобрнауки России предоставлялись субсидии из федерального бюджета 35 бюджетам субъектов Российской Федерации в соответствии с приказом Минобрнауки России от 14 июля 2011 года № 2133 «Об утверждении распределения субсидий из федерального бюджета бюджетам субъектов Российской Федерации на проведение мероприятий по формированию в субъектах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между бюджетами субъектов Российской Федерации на 2011 год». 
В большинстве субъектов Российской Федерации, участвующих в реализации государственной программы в 2011 году, за счет средств федерального и бюджетов субъектов Российской Федерации проведены работы по созданию универсальной безбарьерной среды в  образовательных учреждениях, включающие в себя приспособление зданий, а именно:
устройство пандусов; расширение дверных проемов; замена напольных покрытий; демонтаж дверных порогов;
установка перил вдоль стен внутри здания; устройство разметки; оборудование санитарно-гигиенических помещений;
переоборудование и приспособление раздевалок, спортивных залов, столовых, классных комнат, кабинетов педагогов-психологов, учителей-логопедов, комнат психологической разгрузки, медицинских кабинетов;
создание информационных уголков с учетом особых потребностей детей-инвалидов;
установка подъёмных устройств и др..
Для реализации мероприятия по оснащению образовательных учреждений специальным, в том числе учебным, реабилитационным, компьютерным оборудованием и автотранспортом для организации коррекционной работы и обучения инвалидов по слуху, зрению и с нарушениями опорно-двигательного аппарата субъектами Российской Федерации приобреталось специальное, в том числе учебное, реабилитационное, компьютерное оборудование и автотранспорт:
специальная мебель, в том числе  столы с регулируемой высотой, наклоном столешницы, стулья, регулируемые по высоте;
специализированные аппаратно-программные комплексы для детей-инвалидов;
компьютерные логопедические, психологические программы для работы с детьми-инвалидами; 
учебные пособия для работы педагога-психолога, учителя-логопеда для работы с детьми с нарушениями речи, нарушениями познавательных процессов, эмоционально-волевой сферы; 
наборы диагностических методик для определения уровня речевого и моторного развития;
оборудование для сенсорных комнат  психо-эмоциональной коррекции;
мобильные комплексы мультисенсорного и ультрафиолетового оборудования для сенсомоторной реабилитации и коррекции;
интерактивные доски  с проекторами, ноутбуками и экранами;
комплекты компьютерного, телекоммуникационного, специализированного оборудования и программного обеспечения;
реабилитационное оборудование:
кислородные концентраторы и коктейлеры; реабилитационные тренажеры (эллиптические эргометры, велоэргометры, виброплатформы, беговые и массажные дорожки); специализированные реабилитационные многофункциональные оздоровительные комплексы;
кабинеты логотерапевтический коррекции и коррекции психоэмоционального состояния; универсальные цифровые устройства для чтения; цифровые «говорящие» книги на флеш-картах SD; документ-камеры с компьютерами   для зрительного увеличения     мелких предметов и текста; портативные устройства для чтения плоскопечатных текстов;
настольные электронные увеличительные устройства; цифровые модульные системы для работы с текстом и управления различными компонентами информационного пространства; слуховые тренажеры «Соло-01В» (М); аудиоклассы АК-3(М) «Сонет-01-1»; лингводидактические комплексы; автобусы ПАЗ и ГАЗЕЛЬ и др.
На реализацию указанных мероприятий в 2011 году в соответствии с приложением № 1 к Программе за счет средств федерального бюджета предусмотрено 330 000 тыс.руб.
Согласно условиям соглашений заключенных Минобрнауки России с субъектами Российской Федерации о предоставлении в 2011 году субсидии из федерального бюджета на софинансирование расходов на проведение мероприятий по формированию в субъектах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на 2011 год были предусмотрены объемы финансирования в объеме не менее средств федерального бюджета на указанные цели и составил 330 386,33 тыс.руб.
Таким образом, предусмотренный общий объем финансирования за счет средств федерального бюджета и бюджетов субъектов Российской Федерации на реализацию указанного мероприятия в 2011 году составил 660 386,33 тыс.руб.
Необходимо отметить, что субъектам Российской Федерации перечислены субсидии из федерального бюджета на сумму 327 250,2 тыс. руб. из запланированных 330 000,0 тыс. руб., что составляет 99,17% от запланированного.  
Неизрасходованный остаток средств федерального бюджета в размере 2 749,8 тыс. рублей образовался в связи с отказом Правительства г. Москвы от получения субсидии из федерального бюджета в 2011 году. 
Также, в связи с изложенным бюджетные средства г.Москвы в размере 19 250,20 не были привлечены в 2011 году. Запланированные в рамках Программы мероприятия реализованы Правительством г. Москвы за счет собственных средств.
При этом за 2011 год:
средства федерального бюджета израсходованы в размере 223 627,71 тыс. руб., что составляет 68,33% от объема предоставленных субсидий бюджетам субъектов Российской Федерации (без учета г.Москвы);
 фактически привлечено софинансирование из бюджетов субъектов Российской Федерации в размере 247 925,37 тыс.руб., что составляет 79,68 % от предусмотренного объема финансирования за счет средств бюджетов субъектов Российской Федерации. 
Предусмотренные средства федерального бюджета и бюджетов субъектов Российской Федерации израсходованы субъектами Российской Федерации не в полном объеме, в связи с несвоевременными поставками специального, в том числе учебного, реабилитационного, компьютерного оборудования и автотранспорта  исполнителями государственных контрактов.
В соответствии с абзацем 2 пункта 14 приложения № 8 к Программе Минобрнауки России принято решение о том, что в 2012 году неиспользованные средства федерального бюджета могут использоваться в 2012 году для финансового обеспечения расходов бюджета субъекта Российской Федерации, соответствующих целям предоставления субсидии. 
Субъектами Российской Федерации потребность в не использованном на 1 января 2012 года остатке указанной субсидии подтверждена.
Сведения о достижении целевого показателя «Доля общеобразовательных учреждений, в которых создана универсальная безбарьерная среда, позволяющая обеспечить совместное обучение инвалидов и лиц, не имеющих нарушений развития, в общем количестве общеобразовательных учреждений» приведены в приложении к Отчету (таблица 15).
</t>
  </si>
  <si>
    <t xml:space="preserve">Мероприятие реализовано в полной мере, согласно заключенному государственному контракту.
В результате выполнения работы:
разработаны техническое предложение, эскизное проектирование и создана первая очередь программного комплекса (программного обеспечения) автоматической подготовки скрытых субтитров в реальном масштабе времени, обеспечивающего повышение оперативности и качества создания текстовых расшифровок, новостных и спортивных репортажей, телепередач в реальном масштабе времени;
разработаны требования к сопряжению оборудования и программного обеспечения телестудий и программного комплекса;
разработаны требования к звуковым и текстовым базам данных для обучения и тестирования алгоритмов распознавания речи;
проведен анализ современных методов распознавания слитной речи с большим словарем, методов классификации, методов ускорения алгоритмов распознавания;
разработаны архитектуры программного обеспечения системы распознавания и классификации;
созданы модели алгоритмов программного обеспечения;
разработано программное обеспечение для обучения акустических и лингвистических моделей, обучения классификатора;
созданы алгоритмы программного обеспечения распознавания речи и тематической классификации, работающие с непрерывным потоком речи.
Информация о расходах федерального бюджета на реализацию указанного мероприятия Программы, выполненного в 2011 году приведена в приложении к Отчету (таблица 18).
</t>
  </si>
  <si>
    <t xml:space="preserve">Мероприятия реализовано в полной мере, согласно заключенному государственному контракту.
На основании постановления Правительства Российской Федерации 
от 5 декабря 2011 г. № 1002 «О внесении изменений в государственную программу Российской Федерации «Доступная среда» на 2011-2015 годы» заключено 4 договора о предоставлении субсидий за счет средств федерального бюджета указанным вещательным организациям на возмещение затрат на приобретение производственно-технологического оборудования, необходимого для организации скрытого субтитрирования. 
Информация о расходах федерального бюджета на реализацию указанного мероприятия Программы, выполненного в 2011 году приведена в приложении к Отчету (таблица 18).
</t>
  </si>
  <si>
    <t xml:space="preserve">Первый 500-часовой этап обучения в рамках реализации мероприятия завершен.
153 специалиста органов социальной защиты и образования из Самарской, Калининградской, Кировской, Тюменской, Нижегородской, Сахалинской, Амурской областей, республик Коми, Ингушетия, Дагестан, Краснодарского Края, республики Чувашии, Ханты-Мансийского автономного округа - Югра, и города Москвы успешно прошли первый этап обучения, сдали первую сессию.
На 2012 год Минздравсоцразвития России запланировано проведение второго 1000 - часового этапа обучения указанных специалистов, а также дополнительное проведение краткосрочных (не более 144 часов) и среднесрочных (не более 500 часов) курсов обучения.
Информация о расходах федерального бюджета на реализацию указанного мероприятия Программы, выполненного в 2011 году приведена в приложении к Отчету (таблица 18).
</t>
  </si>
  <si>
    <t xml:space="preserve">В соответствии с требованиями постановления Правительства Российской Федерации от 17 ноября 2011 года № 941 «О порядке предоставления субсидий из федерального бюджета на поддержку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в рамках реализации государственной программы Российской Федерации «Доступная среда» на 2011 - 2015 годы» и приказом Минздравсоцразвития России от 28 ноября 2011года № 1425н «О реализации постановления Правительства Российской Федерации от 17 ноября 2011 г. № 941 «О порядке предоставления субсидий из федерального бюджета на поддержку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в рамках реализации государственной программы Российской Федерации «Доступная среда» на 2011 - 2015 годы» Минздравсоцразвития России в 2011 году был объявлен конкурсный отбор по рассмотрению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Конкурсной комиссией, регламент работы и состав которой утверждены приказом Минздравсоцразвития России от 28 ноября 2011 года № 1426 «О конкурсной комиссии Министерства здравоохранения и социального развития Российской Федерации по рассмотрению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в рамках реализации государственной программы Российской Федерации «Доступная среда» на 2011 - 2015 годы» было принято решение о предоставлении субсидии из федерального бюджета на поддержку указанных программ 2 общественным организациям инвалидов (Общероссийской общественной организацией инвалидов «Всероссийское ордена Трудового Красного знамени общество слепых» и региональной общественной организации «Перспектива»).
В соответствии с приказом Минздравсоцразвития России от 19 декабря 2011 года № 1573 «О распределении в 2011 году субсидий из федерального бюджета на поддержку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в рамках реализации государственной программы Российской Федерации «Доступная среда» на 2011-2015 годы» субсидии из федерального бюджета были перечислены указанным организациям в объеме 60 689 тыс.руб., что составило 89,47 % от объема предусмотренного Программой.
Необходимо отметить, что объем привлеченных средств общественными организациями инвалидов для реализации указанного мероприятия составил 46 668,33 тыс. руб., что составляет на 60,5% больше объема, предусмотренного Программой (29 070,00 тыс. руб.).
Сведения о достижении целевого показателя «Количество рабочих мест для инвалидов, созданных общественными организациями инвалидов» приведены в приложении к Отчету (таблица 15).
</t>
  </si>
  <si>
    <t xml:space="preserve">Тема: «Выполнение работ по разработке креативной концепции и рекламно-информационных материалов для общественно-просветительской кампании по распространению идей, принципов и средств формирования толерантного отношения к инвалидам в образовательных учреждениях и при решении вопросов занятости на 2011-2012 годы в рамках реализации государственной программы Российской Федерации «Доступная среда» на 2011-2015 годы».
Мероприятия реализовано в полной мере, согласно заключенному государственному контракту.
В результате проведенной работы разработана креативная концепция, разработаны и выполнены теле -, аудиролики по теме толерантного отношения к инвалидам, в том числе и их социальные версии. Разработаны макеты баннеров разного формата.
Тема: «Оказание услуг по размещению рекламно-информационных материалов с целью формирования толерантного отношения к инвалидам при решении вопросов занятости».
Мероприятия реализовано в полной мере, согласно заключенному государственному контракту.
В результате проведенной работы проведено размещение рекламно-информационных материалов на ведущих телеканалах каналах (ОРТ, РТР, НТВ, ТНТ, Рен-ТВ, СТС и др.) телевизионных роликов, в том числе и их социальных версий, по теме толерантного отношения к инвалидам (телевизионный ролик с общей концепцией и ролик по теме толерантного отношения к инвалидам при решении вопросов занятости). Выполнено размещение аудироликов в эфире ведущих радиостанций (Серебряный дождь, радио Шансон, Авторадио и пр.). Проведено размещение баннеров в сети Интернет на порталах: www.mail.ru, www.rambler.ru.
Тема: «Выполнение работ по созданию и сопровождению Интернет-портала в рамках общественно-просветительской кампании по распространению идей, принципов и средств формирования доступной среды для инвалидов и других маломобильных групп населения».
Мероприятия реализовано в полной мере, согласно заключенному государственному контракту.
Создан Интернет-портал по адресу: zhit-vmeste.ru на котором размещаются нормативные правовые акты в сфере социальной защиты инвалидов, связанные с реализацией Программы, соблюдением прав инвалидов, подготовкой к ратификации Конвенции ООН «О правах инвалидов».
Также на Интернет-портале размещаются новости, освещается ход реализации Программы, указаны адреса организаций и учреждений, которые осуществляют взаимодействие с инвалидами, размещены рекламно-информационные материалы,  представлена возможность межличностного общения всем посетителям портала.
Кроме того, в разделе «Работа» содержатся ссылки на сайты: http://www.trudvsem.ru; http://www.Rabota.ru; http://www.Zarplata.ru, на которых возможен поиск вакансий и размещение резюме для инвалидов. С 2012 года в указанном разделе планируется размещение вакансий и резюме для инвалидов с возможностью поиска по ограничению жизнедеятельности, сфере деятельности, требованию к образованию, режиму работы, уровню заработной платы.
Информация о расходах федерального бюджета на реализацию указанного мероприятия Программы, выполненного в 2011 году приведена в приложении к Отчету (таблица 18).
</t>
  </si>
  <si>
    <t xml:space="preserve">Работа выполнена. Представленные отчетные материалы соответствуют требованиям государственного контракта.
Проведено репрезентативное социологическое исследование на тему оценки инвалидами отношения граждан Российской Федерации к проблемам инвалидов, а также об оценке инвалидами состояния доступности приоритетных объектов и услуг в приоритетных сферах жизнедеятельности. Исследование проходило в четырех субъектах Российской Федерации: в Республике Татарстан, Саратовской, Тверской и Самарской областях.
Результаты данного исследования позволили оценить, как инвалиды оценивают отношение к ним граждан Российской Федерации, оценивают социальную политику, проводимую государством, что знают о государственной программе Российской Федерации «Доступная среда».
Сведения о достижении целевых показателей «Доля инвалидов, положительно оценивающих отношение населения к проблемам инвалидов, в общем количестве опрошенных инвалидов» и «Доля инвалидов, положительно оценивающих уровень доступности приоритетных объектов и услуг в приоритетных сферах жизнедеятельности, в общей численности инвалидов», значения которых сформированы на основе результатов указанных исследований приведены в приложении к Отчету (таблица 15).
Информация о расходах федерального бюджета на реализацию указанного мероприятия Программы, выполненного в 2011 году приведена в приложении к Отчету (таблица 18).
</t>
  </si>
  <si>
    <t xml:space="preserve">Работа выполнена. Представленные отчетные материалы соответствуют требованиям государственного контракта.
В результате проведенной работы разработан Кодификатор категорий инвалидности с учетом положений Международной классификации функционирования, ограничений жизнедеятельности и здоровья (далее – МКФ), позволяющий определять специфику инвалидности у конкретного человека с установлением буквенного обозначения в целях оказания ему ситуационной помощи.
Разработаны критерии с учетом положений МКФ, позволяющие определять специфику инвалидности в зависимости от вида нарушенных функций, установлены буквенные обозначения для каждого вида инвалидности (слепые и слабовидящие, глухие и слабослышащие, передвигающиеся на кресле-коляске, с нарушением функции верхних конечностей), а также определены основные виды ситуационной  помощи для инвалида в соответствии с установленным буквенным обозначением. 
Предложения по ситуационной  помощи инвалидам в социально значимых учреждениях в соответствии с буквенным обозначением планируются к пилотированию в 2012 году в трех субъектах – Удмуртская Республика, Республика Хакасия, Тюменская область.
</t>
  </si>
  <si>
    <t xml:space="preserve">Работа выполнена. Представленные отчетные материалы соответствуют требованиям государственного контракта.
В результате  работы проанализирован международной опыт применения МКФ в целях определения нарушений функций организма, ограничения активности и участия индивида при вовлечении в жизненные ситуации, влияние факторов окружающей среды. Сделаны выводы о возможности применения части положений МКФ для целей медико-социальной экспертизы. 
Научно-обоснованны и разработаны предложения по:
проекту новых классификаций и критериев используемых при установлении инвалидности, в которых нашли отражения положения МКФ;
проекту методических рекомендации по применению новых классификаций и критериев, содержащие данные, позволяющие объективизировать критерии;
проектам новых форм документов, используемых при освидетельствовании граждан в учреждении медико-социальной экспертизы (акта освидетельствования гражданина во МСЭ, протокола заседаний, формы справки и выписки из акта освидетельствования гражданина об установлении инвалидности).
Предполагается отработать вышеуказанные проекты в пилотных субъектах в 2012 году (Удмуртская Республика, Республика Хакасия, Тюменская область).
В 2012-2013 г.г. с учетом выявленных рисков планируется доработать проекты и подготовить на их основе нормативные правовые акты (классификации и критерии установления инвалидности, формы документов, используемых при освидетельствовании, формы статистического учета и отчетности) в целях совершенствования нормативно-правового регулирования медико-социальной экспертизы.
</t>
  </si>
  <si>
    <t xml:space="preserve">Работа выполнена. Представленные отчетные материалы соответствуют требованиям государственного контракта.
В работе проанализирован отечественный опыт комплектования кадрами учреждений медико-социальной экспертизы, современное состояние кадрового состава учреждений. Проведен анализ качественных и количественных показателей деятельности учреждений медико-социальной экспертизы.
По результатам работы разработаны предложения по организационным и методическим основам системы комплектования кадрами учреждений МСЭ.
Подготовлены научно-обоснованные предложения по нормативам комплектования кадрами учреждений медико-социальной экспертизы различного уровня и профиля в современных условиях.
По результатам работы планируется сформировать систему укомплектования кадрами в условиях проводимой реформы медико-социальной экспертизы.
</t>
  </si>
  <si>
    <t xml:space="preserve">Работа выполнена. Представленные отчетные материалы соответствуют требованиям государственного контракта.
Проведен анализ процессов информационного взаимодействия как внутри сети учреждений медико-социальной экспертизы (внутриведомственное взаимодействие), так и между учреждениями МСЭ и организациями, участвующими в предоставлении реабилитационных услуг (межведомственное взаимодействие).
Даны предложения по созданию условий для упрощения и ускорения процессов осуществления медико-социальной экспертизы и комплексной реабилитации инвалидов за счет своевременного и адресного получения ответственными организациями и учреждениями достоверной и исчерпывающей информации о нуждаемости инвалида (ребенка-инвалида) в мерах социальной поддержки и реабилитационных мероприятиях.
Результаты работы будут использованы для оптимизации маршрута инвалида в рамках работы по переходу на межведомственное электронное взаимодействие, что позволит исключить избыточные процедуры при освидетельствовании инвалида.
</t>
  </si>
  <si>
    <t xml:space="preserve">Работа выполнена. Представленные отчетные материалы соответствуют требованию государственного контракта.
В результате работы:
проведен анализ оснащения учреждений главных бюро МСЭ  субъектов РФ специальным диагностическим  оборудованием и обоснованность его применения при проведении МСЭ, даны характеристики основных специальных диагностических  аппаратов и приборов с точки зрения необходимости их  использования в практике деятельности главных бюро МСЭ субъектов РФ для объективизации показателей здоровья,  показателей, связанных со здоровьем, ограничений жизнедеятельности, разработаны классификаторы необходимого специального диагностического оборудования главных бюро МСЭ для оценки функционального состояния с учетом нозологических форм болезней и последствий травм;
даны научно-обоснованные предложения по нормативам оснащения специальным диагностическим оборудованием бюро медико-социальной экспертизы различного уровня и профиля.
Результаты научно-обоснованных предложений будут использованы для подготовки нормативных правовых актов в 2012-2013 году по оснащению главных бюро медико-социальной экспертизы специальным диагностическим оборудованием в целях объективизации результатов освидетельствования граждан для установления группы инвалидности.
Информация о расходах федерального бюджета по направлению «научно-исследовательские и опятно0конструкторские работы», выполненные в 2011 году приведены в приложении к Отчету (таблица 18).
</t>
  </si>
  <si>
    <t xml:space="preserve">Мероприятие реализовано в полной мере, согласно заключенному государственному контракту.
Проведено обучение 312 специалистов в трех субъектах Российской Федерации: Республике Хакасии, Удмуртской Республике и Тюменской области, из 312 специалистов запланированных по плану реализации государственной программы.
Обучение направлено на формирование у слушателей практических навыков работы с кодификатором категорий инвалидности, необходимых для проведения пилотного проекта по отработке новых подходов к организации и проведению медико-социальной экспертизы, запланировано в вышеуказанных субъектах в 2012 году.
Информация о расходах федерального бюджета на реализацию указанного мероприятия Программы, выполненного в 2011 году приведена в приложении к Отчету (таблица 18).
</t>
  </si>
  <si>
    <t xml:space="preserve">Мероприятие реализовано в полной мере, согласно заключенному государственному контракту.
Повышена квалификация 1831 специалиста учреждения медико-социальной экспертизы от 1620 специалистов, запланированных по государственной программе. Обучение проводилось как на выездных циклах, так на базе ведущих учреждений науки, специализирующихся в области медико-социальной экспертизы, в следующих регионах:
на выездных циклах:
Южный федеральный округ (Краснодарский край – 60 слушателей, Воронежская область 179 слушателей; Ростовская область 250 слушателей);
Приволжский федеральный округ (Республика Татарстан – 370 слушателей, Удмуртская Республика - 47 слушателей);
Центральный федеральный округ (Липецкая область – 28 слушателей);
Сибирский федеральный округ (Омская область – 40 слушателей, Республика Хакасия- 45 слушателей);
Уральский федеральный округ (Тюменская область- 55 слушателей);
Северо-Западный федеральный округ (Ленинградская область 103 слушателя; г.Санкт-Петербург - 280 слушателей);
на базе института ФГУ «СПбИУВЭК ФМБА России» в 2011 году обучено 186 специалистов учреждений медико-социальной экспертизы.
Обучение было направлено на формирование у слушателей знаний, необходимых для принятия и практического осуществления результативных решений основанных на положениях Международной классификации функционирования, ограничений жизнедеятельности и здоровья в медико-социальной экспертизе и реабилитации инвалидов (внедрение новых услуг, новых эффективных реабилитационно-экспертных методик, технологий и аппаратно-программных средств), а также практических навыков, направленных на внедрение положений Международной классификации функционирования при проведении медико-социальной экспертизы и реабилитации инвалидов.
Проведены научно-практические конференции по обмену передовым опытом работы учреждений медико-социальной экспертизы:
«Актуальные аспекты внедрения инновационных технологий в практику осуществления медико-социальной экспертизы с использованием положений МКФ» (5-7 октября 2011 г., г. Ростов-на-Дону), приняло участие  100 специалистов учреждений медико-социальной экспертизы, реабилитационных учреждений, учреждений здравоохранения.
«Пути модернизации медико-социальной экспертизы в рамках реализации государственной программы «Доступная среда» на 2011-2015 годы» (7-9 декабря 2011 г., г. Москва), приняло участие  100 специалистов учреждений медико-социальной экспертизы, реабилитационных учреждений, учреждений здравоохранения.
В сентябре 2011 года на базе ФГБУ ФБ МСЭ был проведен семинар «Возможности применения Международной классификации функционирования, ограничений жизнедеятельности и здоровья (взрослых и детей) в практике медико-социальной экспертизы».
Для более эффективной организации работы по переходу на межведомственное электронное взаимодействие, и использованию возможностей информационных технологий для оптимизации маршрута инвалида проведена научно-практическая конференция по теме: «Использование информационно-коммуникационных технологий в деятельности федеральных государственных учреждений медико-социальной экспертизы: цели, задачи, перспективы».
Информация о расходах федерального бюджета на реализацию указанного мероприятия Программы, выполненного в 2011 году приведена в приложении к Отчету (таблица 18).
</t>
  </si>
  <si>
    <t xml:space="preserve">Работа выполнена. Представленные отчетные материалы соответствуют требованию государственного контракта.
В 2011 году завершен первый этап научно-исследовательской работы по теме: «Проведение системных исследований и подготовка научно-обоснованных предложений по совершенствованию правовых, организационных и финансовых механизмов обеспечения инвалидов техническими средствами реабилитации».
Целью данной научно-исследовательской работы является – повышение качества обеспечения инвалидов техническими средствами реабилитации (далее – ТСР) на основе разработки и внедрения научно- обоснованных предложений по совершенствованию правовых, организационных и финансовых механизмов обеспечения инвалидов ТСР.
В рамках выполнения данной работы был проведен анализ особенностей и проблем действующей системы обеспечения инвалидов ТСР, а также анализ зарубежных подходов в указанной сфере.
При разработке предложений были рассмотрены несколько вариантов совершенствования системы  обеспечения инвалидов ТСР, одним из них является  введения целевого сертификата на получение ТСР. Наделение инвалида правом самостоятельно приобретать ТСР обеспечит возможность более полного учета индивидуальных особенностей инвалидов, а также обеспечит создание конкурентных условий на рынке ТСР и, таким образом, будет способствовать повышению качества соответствующей продукции.
Реализация 2 этапа запланирована на 2012 год.
Информация о расходах федерального бюджета на реализацию указанного мероприятия Программы, выполненного в 2011 году приведена в приложении к Отчету (таблица 18).
</t>
  </si>
  <si>
    <t xml:space="preserve">Мероприятие реализовано в полной мере, согласно заключенному государственному контракту.
На федеральном уровне создана и интегрирована с автоматизированной информационной системой «Портал МСЭ» подсистема межведомственного взаимодействия в электронном виде по получению документов (сведений), необходимых федеральным учреждениям медико-социальной экспертизы при проведении освидетельствования граждан. Указанная подсистема реализована в соответствии с Технологической картой межведомственного взаимодействия (ТКМВ) при предоставлении государственной услуги по проведению медико-социальной экспертизы, одобренной протоколом от 2 сентября 2011 года Правительственной подкомиссии по использованию информационных технологий при предоставлении государственных и муниципальных услуг Правительственной комиссии по внедрению информационных технологий в деятельность государственных органов и органов местного самоуправления.
В настоящее время с данной подсистемой работают все главные бюро МСЭ по субъектам Российской Федерации. Подсистема позволяет получать данные от следующих ведомственных структур:
исполнительные органы Фонда социально страхования Российской Федерации;
территориальные органы Роспотребнадзора;
органы Федеральной миграционной службы Российской Федерации;
межведомственные экспертные советы.
Также на федеральном уровне развернуты электронные сервисы по предоставлению документов, выдаваемых учреждениями медико-социальной экспертизы и необходимых при оказании государственных (муниципальных) услуг другими органами (организациями). Доступ к указанным сервисам предоставлен органам Пенсионного фонда Российской Федерации. В настоящее время проходит согласование с Минкомсвязью России по порядку предоставления доступа к указанным сервисам органам социальной защиты населения субъектов Российской Федерации.
Кроме того, в рамках указанных работ осуществлена поставка во все главные бюро МСЭ по субъектам Российской Федерации программного обеспечения, предназначенного для разворачивания защищенной сети передачи данных, как внутри структурных подразделений ГБ МСЭ, так и для налаживания межведомственного взаимодействия с органами исполнительной власти субъектов Российской Федерации. 
Комплектность выполненной поставки средств защиты информации:
1. Главный центр обработки данных (федеральный уровень):
1.1. Программное обеспечение, реализующее функции управления защищенной сетью – 1 шт.
1.2. Программный комплекс, предназначенный для централизованного мониторинга состояния узлов защищенной сети – 1 шт.
1.3. Единый программно-аппаратный комплекс, реализующий функции криптографического шлюза с возможностью построения защищенной виртуальной частной сети (VPN) и межсетевого экранирования, функционирующий в режиме «горячего резервирования» - 1 шт.
1.4. Программное обеспечение, реализующее функции криптографического клиента – 10 шт.
2. Региональные центры обработки данных (уровень ГБ МСЭ по субъектам Российской Федерации)
2.1. Программное обеспечение, реализующее функции управления защищенной сетью – 86 шт.
2.2. Программное обеспечение, реализующее функции криптографического шлюза с возможностью построения защищенной виртуальной частной сети (VPN) и межсетевого экранирования – 86 шт.
2.3. Программное обеспечение, реализующее функции криптографического клиента – 2200 шт.
Информация о расходах федерального бюджета на реализацию указанного мероприятия Программы, выполненного в 2011 году приведена в приложении к Отчету (таблица 18).
</t>
  </si>
  <si>
    <t xml:space="preserve">величина данного показателя имеет предварительную оценку, так как была определена на основе проведенного анализа в ряде субъектов Российской Федерации в рамках осуществления научно-исследовательской работы.
Окончательные  данные будут сформированы к 1 мая 2012 г. по формам федерального статистического наблюдения № 1 –ЭТР «Сведения о трамвайном и троллейбусном транспорте» и № 3 – автотранс «Сведения о наличии и использовании автомобильного транспорта», утвержденных   приказом Росстата от 23 сентября 2009 г. № 205 «Об утверждении статистического инструментария для организации федерального статистического наблюдения за деятельностью, осуществляемой в сфере транспорта и связи»
</t>
  </si>
  <si>
    <t xml:space="preserve">Величина данного показателя имеет предварительную оценку, так как была определена на основе проведенного анализа в ряде субъектов Российской Федерации в рамках осуществления научно-исследовательской работы.
Окончательные  данные будут сформированы к 1 мая 2012 г. по формам федерального статистического наблюдения № 1 –ЭТР «Сведения о трамвайном и троллейбусном транспорте» и № 3 – автотранс «Сведения о наличии и использовании автомобильного транспорта», утвержденных   приказом Росстата от 23 сентября 2009 г. № 205 «Об утверждении статистического инструментария для организации федерального статистического наблюдения за деятельностью, осуществляемой в сфере транспорта и связи»
</t>
  </si>
  <si>
    <t>сводная бюджетная роспись
на отчетную дату</t>
  </si>
  <si>
    <t>Оценка расходов</t>
  </si>
  <si>
    <t>Фактические расходы</t>
  </si>
  <si>
    <t xml:space="preserve">Проблемы, возникшие в ходе реализации мероприятия </t>
  </si>
  <si>
    <t>Сведения о степени выполнения основных мероприятий государственной программы Российской Федерации "Доступная среда" на 2011- 2015 годы</t>
  </si>
  <si>
    <t>на реализацию государственной программы Российской Федерации "Доступная среда" на 2011-2015 годы, (тыс. руб.)</t>
  </si>
  <si>
    <t>Российской Федерации и юридических лиц на реализацию целей 
государственной программы Российской Федерации "Доступная среда", (тыс. руб.)</t>
  </si>
  <si>
    <t>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t>
  </si>
  <si>
    <t>Доля инвалидов, получивших положительные результаты
реабилитации, в общей численности инвалидов, прошедших реабилитацию (взрослые (дети))*</t>
  </si>
  <si>
    <t xml:space="preserve">* - Значения целевых показателей пилотных проектов государственной программы Российской Федерации "Доступная среда" на 2011 - 2015 годы.
</t>
  </si>
  <si>
    <t>13,4/8,7</t>
  </si>
  <si>
    <t>12,1/5,3</t>
  </si>
  <si>
    <t>Сведения о достижении значений показателей (индикаторов)
государственной программы Российской Федерации Доступная среда на 2011-2015 годы</t>
  </si>
  <si>
    <t>Работа выполнена. Представленные отчетные материалы соответствуют требованиям государственного контракта.
Полученные результаты работы позволят объективизировать и систематизировать информацию о доступности объектов и услуг в приоритетных сферах жизнедеятельности инвалидов и других маломобильных групп населения - в здравоохранении, культуре, транспорте, образовании, социальной защите, спорте и физической культуре, информации и связи, в том числе и с учетом региональной специфики.</t>
  </si>
  <si>
    <t>Работа выполнена. Представленные отчетные материалы соответствуют требованиям государственного контракта.
Результат указанной работы позволит субъектам Российской Федерации разработать информационные ресурсы – интерактивные карты - маршрутизаторы, сформировать ресурс и отображать на нем информацию о доступности приоритетных объектов и услуг в приоритетных сферах жизнедеятельности для инвалидов и других маломобильных групп населения на информационных ресурсах.</t>
  </si>
  <si>
    <t>Завершен первый этап по выполнению работы, в результате которого определен порядок разработки, реализации, оценки эффективности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а также порядок осуществления контроля за ходом ее реализации. 
Представленные отчетные материалы соответствуют требованиям государственного контракта.
Второй этап по выполнению работы, в результате которого будут проанализированы итоги реализации в 2011 году пилотного проекта по отработке формирования доступной среды на уровне субъектов Российской Федерации (Республика Татарстан, Саратовская и Тверская области) и внесены необходимые изменения в указанную работу, на основе которой в 2012 году Минздравсоцразвития России будет разработана примерная программа субъекта Российской Федерации для участия в Программе с 2013 года, предусматривающая выполнение субъектами Российской Федерации основных мероприятий, целевых показателей и индикаторов,  позволяющих достичь значений целевых показателей и индикаторов Программы.</t>
  </si>
  <si>
    <t>Тема: «Разработка методических рекомендаций по предоставлению услуг в сфере социальной защиты с учетом особых потребностей инвалидов».
Работа выполнена. Представленные отчетные материалы соответствуют требованиям государственного контракта.
Полученные результаты позволят субъектам Российской Федерации обеспечить соблюдение требований доступности для инвалидов объектов и услуг в сфере социальной защиты.</t>
  </si>
  <si>
    <t>Работа выполнена. Представленные отчетные материалы соответствуют требованиям государственного контракта.
В результате проведенной работы разработан Кодификатор категорий инвалидности с учетом положений Международной классификации функционирования, ограничений жизнедеятельности и здоровья (далее – МКФ), позволяющий определять специфику инвалидности у конкретного человека с установлением буквенного обозначения в целях оказания ему ситуационной помощи.
Разработаны критерии с учетом положений МКФ, позволяющие определять специфику инвалидности в зависимости от вида нарушенных функций, установлены буквенные обозначения для каждого вида инвалидности (слепые и слабовидящие, глухие и слабослышащие, передвигающиеся на кресле-коляске, с нарушением функции верхних конечностей), а также определены основные виды ситуационной  помощи для инвалида в соответствии с установленным буквенным обозначением. 
Предложения по ситуационной  помощи инвалидам в социально значимых учреждениях в соответствии с буквенным обозначением планируются к пилотированию в 2012 году в трех субъектах – Удмуртская Республика, Республика Хакасия, Тюменская область.</t>
  </si>
  <si>
    <t>Работа выполнена. Представленные отчетные материалы соответствуют требованиям государственного контракта.
Полученные результаты позволят субъектам Российской Федерации при предоставлении услуг в сфер спорта и туризма обеспечить доступ спортсменов-инвалидов и инвалидов из числа зрителей к спортивным мероприятиям, с учетом особых потребностей инвалидов.</t>
  </si>
  <si>
    <t>Работа выполнена. Представленные отчетные материалы соответствуют требованиям государственного контракта.
В результате выполнения работы:
дана оценка степени адаптации и доступности транспортной инфраструктуры, а также транспортных средств для обслуживания инвалидов;
выявлены барьеры транспортной доступности для маломобильных групп населения;
проведен анализ существующей нормативно-правовой базы в области государственного регулирования перевозки инвалидов и практики её применения в Российской Федерации;
рассмотрен зарубежный и отечественный опыт организации транспортного обслуживания маломобильных групп населения;
предложены способы  создания транспортной системы, адаптированной  к особым  потребностям инвалидов; 
разработаны предложения по совершенствованию нормативно-правового обеспечения в сфере транспортного обслуживания маломобильных групп населения;
предложены меры по адаптации транспортных средств и объектов транспортной инфраструктуры к потребностям инвалидов.</t>
  </si>
  <si>
    <t>Работа выполнена. Представленные отчетные материалы соответствуют требованиям государственного контракта.
В результате выполнения работы:
разработаны методы определения доступности транспортных средств и объектов транспортной инфраструктуры для инвалидов;
определены методы формирования и установления обязательных требований к транспортным средствам и объектам транспортной инфраструктуры со стороны маломобильных групп населения;
разработаны методы прогнозирования роста потребностей в транспортных услугах различных групп инвалидов и маломобильных групп населения;
определены методы оценки ресурсного обеспечения, необходимого для достижения целевых показателей транспортного обслуживания инвалидов;
разработаны методы контроля обеспечения требований доступности транспортной среды для инвалидов;
предложены методы оценки эффективности выполнения установленных требований в части транспортного обслуживания маломобильных групп населения.</t>
  </si>
  <si>
    <t>Работа выполнена. Представленные отчетные материалы соответствуют требованиям государственного контракта.
В соответствии с принятыми обязательствами исполнитель государственного контракта выполнил обследование федеральных учреждений культуры, общая площадь которых составляет 124 656,9 кв.метров (Центральный музей Великой Отечественной войны 1941-1945 годов, Государственный центральный музей современной истории России, Всероссийский музей декоративно-прикладного искусства, Российская государственная детская библиотека, Государственный литературный музей, Всероссийская государственная библиотека иностранной литературы имени М.И. Рудомино).
По результатам работы в целях создания условий для беспрепятственного передвижения, доступа маломобильных граждан и их пользования учреждениями культуры, а также возможности оснащения специальными приспособлениями и оборудованием и  выявления отклонения от нормативных требований по ширине дверных проемов, ширине полос движения коммуникационных проходов, размерам элементов лестничных маршей, высоте порогов, по размерам санитарных помещений, размещению оборудования выполнено обследование указанных учреждений.
Также выполнено обследование указанных учреждений на предмет наличия согласно нормативам систем и оборудования, облегчающих всем категориям обслуживаемых посетителей пользование зданиями и помещениями, пандусов с поворотными и разворотными площадками, вертикальных средств передвижения.</t>
  </si>
  <si>
    <t>Работа выполнена. Представленные отчетные материалы соответствуют требованиям государственного контракта.
Результатом работы стали предложения по изменению правовых, организационно-структурных и финансовых механизмов создания безбарьерной среды в образовательных учреждениях (включая предложения по внесению изменений и дополнений в СНиП 35-01-2001 «Доступность зданий и сооружений для маломобильных групп населения»), описание механизмов, обеспечивающих доступность услуг в сфере образования для различных категорий детей-инвалидов, в том числе по созданию безбарьерной школьной среды (включая описание материально - технических и инженерно-строительных условий для создания безбарьерной среды в образовательных учреждениях для обучения детей-инвалидов с нарушением  слуха, зрения и опорно-двигательного аппарата) и методические рекомендации органам исполнительной власти субъектов Российской Федерации, осуществляющим управление в сфере образования, по обеспечению доступности услуг в сфере образования для различных категорий детей-инвалидов.</t>
  </si>
  <si>
    <t>Работа не выполнена.
На основании принятого решения, в соответствии с частью 4 статьи 27 Федерального закона № 94-ФЗ от 21 июля 2005 года «О размещении заказов на поставки товаров, выполнение работ, оказание услуг для государственных и муниципальных нужд» конкурс признан несостоявшимся конкурсной комиссией Минобрнауки России  (Протокол рассмотрения заявок на участие в открытом конкурсе от 28.10.2011 г. № 2/ДС-3).</t>
  </si>
  <si>
    <t>Работа выполнена. Представленные отчетные материалы соответствуют требованиям государственного контракта.
По итогам работы проведён комплексный анализ:
развития и внедрения технических и технологических решений, наличия действующих систем телекоммуникаций и образцов оборудования, обеспечивающих доступ инвалидов к информации и использованию электронных и информационно-коммуникационных технологий (в том числе в условиях чрезвычайных ситуаций);
системы мер государственной поддержки, направленных на обеспечение права инвалидов на доступ к информации, передаваемой посредством телерадиовещания, и к использованию электронных и информационно-коммуникационных технологий;
действующей нормативно-правовой базы Российской Федерации в части наличия в ней норм и положений, обеспечивающих права инвалидов на доступ к информации, передаваемой посредством телерадиовещания, и к использованию электронных и информационно-коммуникационных технологий.
По итогам проведенных исследований сформулированы предложения, направленные на обеспечение прав инвалидов на доступ к информации и к использованию электронных и информационно-коммуникационных технологий:
по разработке и внедрению технических средств и систем, обеспечивающих права людей с ограниченными возможностями в указанной сфере;
по совершенствованию системы мер государственной поддержки средств массовой информации и массовых коммуникаций;
по совершенствованию нормативно-правовой базы в сфере теле-, радиовещания, электронных и информационно-коммуникационных технологий.</t>
  </si>
  <si>
    <t>Работа выполнена. Представленные отчетные материалы соответствуют требованиям государственного контракта.
В результате реализации мероприятия будут обновлены нормы обеспечения доступности зданий и сооружений для инвалидов и маломобильных групп населения при проектировании и строительстве на основе следующих нормативных документов: строительных норм и правил «Доступность зданий и сооружений для маломобильных групп населения» (СНиП 35-01-2001); ведомственных строительных норм «Проектирование среды жизнедеятельности с учетом потребностей инвалидов и маломобильных групп населения»
(ВСН 62-91*); сводов правил: «Проектирование зданий и сооружений с учетом доступности для маломобильных групп населения. Общие положения»
(СП 35-101-2001); «Жилая среда с планировочными элементами, доступными инвалидам» (СП 35-102-2001); «Общественные здания и сооружения, доступные маломобильным посетителям» (СП 35-103-2001); «Здания и помещения с местами труда для инвалидов» (СП 35-104-2001); «Реконструкция городской застройки с учетом доступности для инвалидов и других маломобильных групп населения» (СП 35-105-2002); «Расчет и размещение учреждений социального обслуживания пожилых людей» (СП 35-106-2003); «Здания учреждений временного пребывания лиц без определенного места жительства» (СП 35-107-2003); «Помещения для досуговой и физкультурно-оздоровительной деятельности пожилых людей»
(СП 35-109-2005); «Дома-интернаты» (СП 35-112-2005); «Реконструкция и приспособление зданий для учреждений социального обслуживания пожилых людей» (СП 35-114-2003); «Обустройство помещений в учреждениях социального и медицинского обслуживания пожилых людей» (СП 35-115-2004); «Реабилитационные центры для детей и подростков с ограниченными возможностями» (СП 35-116-2006); «Дома-интернаты для детей-инвалидов»
(СП 35-117-2006).</t>
  </si>
  <si>
    <t>Работа выполнена. Представленные отчетные материалы соответствуют требованиям государственного контракта.
Подготовлен научно-технический отчет, содержащий:
результаты анализа международного опыта реализации принципов универсального дизайна и действующих международных документов в области стандартизации, реализующих принципы универсального дизайна с учетом особых потребностей инвалидов, а также действующего законодательства Российской Федерации и нормативной правовой базы в указанной сфере;
результаты анализа решений Комиссии Таможенного союза в области технического регулирования, законодательства Российской Федерации в области технического регулирования, устанавливающих обязательные требования к продукции, в том числе в части нормирования требований с учетом особых потребностей инвалидов;
перечень технических регламентов, национальных стандартов, сводов правил, требующих разработки (доработки) в целях реализации принципов универсального дизайна с учетом особых потребностей инвалидов;
предложения по мерам нормативно-правового регулирования в области универсального дизайна с учетом особых потребностей инвалидов.</t>
  </si>
  <si>
    <t>Работа выполнена. Представленные отчетные материалы соответствуют требованиям государственного контракта.
В результате  работы проанализирован международной опыт применения МКФ в целях определения нарушений функций организма, ограничения активности и участия индивида при вовлечении в жизненные ситуации, влияние факторов окружающей среды. Сделаны выводы о возможности применения части положений МКФ для целей медико-социальной экспертизы. 
Научно-обоснованны и разработаны предложения по:
проекту новых классификаций и критериев используемых при установлении инвалидности, в которых нашли отражения положения МКФ;
проекту методических рекомендации по применению новых классификаций и критериев, содержащие данные, позволяющие объективизировать критерии;
проектам новых форм документов, используемых при освидетельствовании граждан в учреждении медико-социальной экспертизы (акта освидетельствования гражданина во МСЭ, протокола заседаний, формы справки и выписки из акта освидетельствования гражданина об установлении инвалидности).
Предполагается отработать вышеуказанные проекты в пилотных субъектах в 2012 году (Удмуртская Республика, Республика Хакасия, Тюменская область).
В 2012-2013 г.г. с учетом выявленных рисков планируется доработать проекты и подготовить на их основе нормативные правовые акты (классификации и критерии установления инвалидности, формы документов, используемых при освидетельствовании, формы статистического учета и отчетности) в целях совершенствования нормативно-правового регулирования медико-социальной экспертизы.</t>
  </si>
  <si>
    <t xml:space="preserve">В целях обобщения опыта субъектов Российской Федерации и отработки механизмов обеспечения доступности объектов и услуг для инвалидов и других маломобильных групп населения в 2011 - 2012 годах реализуется пилотный проект с участием 3 субъектов Российской Федерации (Республики Татарстан, Тверской и Саратовской областей) по отработке формирования доступной среды на уровне субъектов Российской Федерации (далее соответственно – участники пилотного проекта, пилотный проект).
Согласно целям и задачам пилотного проекта, определенными постановлением Правительства Российской Федерации от 17 марта 2011 года №175 и приказом Минздравсоцразвития России от 12 июля 2011 года № 712н «О мерах по реализации постановления Правительства Российской Федерации от 17 марта 2011 г. № 175 «О государственной программе Российской Федерации «Доступная среда» на 2011 - 2015 годы» в части реализации в 2011 - 2012 годах пилотного проекта по отработке формирования доступной среды на уровне субъектов Российской Федерации» утверждено техническое задание пилотного проекта (далее соответственно – Постановление, Приказ). 
В 2011 году участниками пилотного проекта с учетом указанного технического задания были разработаны региональные программы, которые в соответствии с положениями Постановления были рассмотрены  и прошли экспертизу на заседании Координационного совета по контролю за реализацией Программы, регламент и состав работы которого утверждены приказом Минздравсоцразвития России от 1 июня 2011 года № 451 «О реализации государственной программы Российской Федерации «Доступная среда» на 2011 - 2015 годы». 
Необходимо отметить, что в состав указанного Координационного совета, в том числе, включены представители общественных организаций инвалидов.
Участниками пилотного проекта в соответствии с требованиями Постановления и Приказа при его реализации обеспечивался комплексный  подход при формировании доступной среды для инвалидов (слепых и слабовидящих; глухих и слабослышащих; с нарушением функций опорно-двигательного аппарата, передвигающихся на кресло-колясках) во всех приоритетных сферах жизнедеятельности инвалидов и других маломобильных групп населения.
В ходе реализации пилотного проекта участниками пилотного проекта совместно с представителями региональных общественных организаций инвалидов были выявлены наиболее значимые для инвалидов объекты и услуги в приоритетных сферах жизнедеятельности инвалидов и других маломобильных групп населения.
В 2011 году осуществлялась (в 2012 году продолжается) реализация необходимого комплекса мероприятий по дооборудованию и адаптации указанных объектов, с целью обеспечения их доступности для инвалидов и других маломобильных групп населения.
При реализации пилотного проекта обеспечивается доступность не только объектов, но и услуг (предоставление услуг в электронном виде, адаптация сайтов, предоставление услуг сурдопереводчиков, обеспечение вспомогательными устройствами, обучение специалистов базовым знаниям русского жестового языка, изменение режима работы учреждения).
Минздравсоцразвития России 30 июня 2011 года утвержден приказ № 648н «Об утверждении распределения в 2011 году субсидий из федерального бюджета бюджетам субъектов Российской Федерации на реализацию мероприятий, включенных в программы субъектов Российской Федерации, разработанные с учетом технического задания пилотного проекта по отработке формирования доступной среды на уровне субъектов Российской Федерации».
Расходы федерального бюджета на реализацию пилотного проекта в 2011 году в соответствии с приложением № 1 к Программе составили 830 890,00 тыс. руб.
В соответствии с приложением № 5 к Программе и приказом Минздравсоцразвития России от 30 июня 2011 года № 648н субсидии из федерального бюджета были распределены следующим образом:
Республике Татарстан – 347 863,92 тыс. руб.;
Саратовской области – 274 031,56 тыс. руб.;
Тверской области – 208 994,52 тыс. руб.
Согласно условиям соглашений заключенных Минздравсоцразвития России с  участниками пилотного проекта о предоставлении в 2011 году субсидии из федерального бюджета на софинансирование расходов по реализации мероприятий, включенных в программу субъекта Российской Федерации, разработанную с учетом технического задания пилотного проекта в бюджете субъектов Российской Федерации (Республика Татарстан, Саратовская и Тверская области) на 2011 год были предусмотрены объемы финансирования в объеме равном средствам федерального бюджета на указанные цели.
Таким образом, предусмотренный общий объем финансирования за счет средств федерального бюджета и бюджетов субъектов Российской Федерации на реализацию пилотного проекта составил 1 661 780 тыс.руб.
До принятия постановления Правительства Российской Федерации от 17 марта 2011 г. № 175 «О государственной программе Российской Федерации «Доступная среда» на 2011 - 2015 годы» отсутствовали правовые основания для разработки проектов нормативных правовых актов необходимых для реализации пилотного проекта, а именно:
предъявляющих требования к программам субъектов Российской Федерации, участвующих в реализации пилотного проекта, а также утверждающих формы отчетов и соглашений;
утверждающих распределение в 2011 году субсидий из федерального бюджета бюджетам субъектов Российской Федерации на реализацию мероприятий, включенных в программы субъектов российской федерации, разработанные с учетом технического задания пилотного проекта;
предусматривающих средства бюджетов субъектов Российской Федерации на реализацию мероприятий программ субъектов Российской Федерации, разработанных с учетом технического задания пилотного проекта.
Указанная субсидия была перечислена субъектам Российской Федерации в 3 квартале 2011 года.
С учетом изложенного, а также принимая во внимание, что  реализация мероприятий программ субъектов Российской Федерации, участвующих в реализации пилотного проекта осуществлялась путем проведения конкурсных процедур в порядке установленном Федеральным законом от 21 июля 2005 г. № 94-ФЗ «О размещении заказов на поставки товаров, выполнение работ, оказание услуг для государственных и муниципальных нужд», а также в установленные законом сроки проведения конкурсных процедур и заключения государственных контрактов, участниками пилотного проекта в 2011 году средства федерального бюджета и бюджетов субъектов Российской Федерации были освоены не в полном объеме.
По итогам 2011 года кассовые расходы субъектов Российской Федерации составили 825 352,07 тыс. руб., что составляет 49,67 % от общего объема финансирования, в том числе 557 333,14 тыс. руб. - средства федерального бюджета, 268 018,93 тыс.руб. - средства бюджетов субъектов Российской Федерации. 
Вместе с тем субъектами Российской Федерации (в дополнение к указанным кассовым расходам) заключены, но не оплачены государственные контракты на сумму 378 738,48 тыс.руб., в том числе 30 874,56 тыс.руб. средства федерального бюджета, 347 863,92 тыс.руб. - средства бюджетов субъектов Российской Федерации. 
Таким образом, сумма всех заключенных субъектами Российской Федерации государственных контрактов на реализацию пилотного проекта в 2011 году составила 1 204 090,6 тыс.руб., что составило 72,46 % от объема финансирования за счет средств федерального бюджета и бюджетов субъектов Российской Федерации, предусмотренного приложением №1 к Программе.
 В соответствии с абзацем 2 пункта 14 приложения № 5 к Программе Минздравсоцразвития России принято решение о том, что неиспользованные средства федерального бюджета могут использоваться в 2012 году для финансового обеспечения расходов бюджета субъекта Российской Федерации, соответствующих целям предоставления субсидии. 
Участниками пилотного проекта потребность в неиспользованном на 1 января 2012 года остатке указанной субсидии подтверждена.
С учетом изложенного, средства федерального бюджета и бюджетов субъектов Российской Федерации, предусмотренные приложением № 1 к Программе на реализацию пилотного проекта в 2011 году будут использованы в полном объеме.
В 2012 году реализация пилотного проекта продолжается.
В результате реализации пилотного проекта в 2011-2012 годах:
будут определены методы и способы межведомственного взаимодействия (на муниципальном и региональном уровнях);
выявлены и оценены потребности в устранении существующих ограничений и барьеров для приоритетных объектов и услуг в приоритетных сферах жизнедеятельности инвалидов и других маломобильных групп населения;
выявлены проблемы, негативно влияющие на реализацию пилотного проекта, в том числе анализ факторов, влияющих на возникновение барьеров при обеспечении доступности приоритетных сфер жизнедеятельности, и разработка мер по их поэтапному устранению с учетом специфики субъекта Российской Федерации:
представлены предложения с указанием возможных рисков и путей их устранения, а в случае невозможности полного устранения рисков предложения по минимизации негативных последствий таких рисков.
Кроме того, результаты реализации пилотного проекта будут учтены Минздравсоцразвития России при разработке в 2012 году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Сведения о достижении целевого показателя «Доля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 приведены в приложении к Отчету (таблица 15).
Информация о расходах федерального бюджета и бюджетов субъектов Российской Федерации на реализацию указанного мероприятия Программы, выполненного в 2011 году приведена в приложении к Отчету (таблица 18).
</t>
  </si>
  <si>
    <t>Мероприятие реализовано в полной мере, согласно заключенному государственному контракту.
В результате проведенной работы разработана креативная концепция, разработаны и выполнены теле -, аудиролики по теме толерантного отношения к инвалидам при решении вопросов занятости и в образовательных учреждениях, в том числе и их социальные версии. Разработаны макеты баннеров разного формата.</t>
  </si>
  <si>
    <t>Мероприятие реализовано в полной мере, согласно заключенному государственному контракту.
В результате проведенной работы размещены рекламно-информационные материалы на ведущих телеканалах каналах (ОРТ, РТР, НТВ, ТНТ, Рен-ТВ, СТС и др.) телевизионные ролики, в том числе и их социальные версии (телевизионные ролики с общей концепцией и ролики по теме толерантного отношения к инвалидам при решении вопросов занятости). Выполнено размещение аудироликов в эфире ведущих радиостанций (Серебряный дождь, радио Шансон, Авторадио и пр.). Проведено размещение баннеров в сети Интернет на порталах: www.mail.ru, www.rambler.ru.</t>
  </si>
  <si>
    <t xml:space="preserve">Мероприятие реализовано в полной мере, согласно заключенному государственному контракту.
В результате проведенной работы размещены рекламно-информационные материалы на ведущих телеканалах каналах (ОРТ, РТР, НТВ, ТНТ, Рен-ТВ, СТС и др.) телевизионные ролики, в том числе и их социальные версии (телевизионные ролики с общей концепцией и ролики по теме толерантного отношения к инвалидам при решении вопросов занятости). Выполнено размещение аудироликов в эфире ведущих радиостанций (Серебряный дождь, радио Шансон, Авторадио и пр.). Проведено размещение баннеров в сети Интернет на порталах: www.mail.ru, www.rambler.ru.
</t>
  </si>
  <si>
    <t xml:space="preserve">Мероприятие реализовано в полной мере, согласно заключенному государственному контракту.
Проведено обучение 312 специалистов в трех субъектах Российской Федерации: Республике Хакасии, Удмуртской Республике и Тюменской области согласно плану реализации Программы.
Обучение направлено на формирование у слушателей практических навыков работы с кодификатором категорий инвалидности, необходимых для проведения пилотного проекта по отработке новых подходов к организации и проведению медико-социальной экспертизы, запланировано в вышеуказанных субъектах в 2012 году.
</t>
  </si>
  <si>
    <t xml:space="preserve">Мероприятие реализовано в полной мере, согласно заключенному государственному контракту.
Первый 500-часовой этап обучения в рамках реализации мероприятия завершен.
153 специалиста органов социальной защиты и образования из Самарской, Калининградской, Кировской, Тюменской, Нижегородской, Сахалинской, Амурской областей, республик Коми, Ингушетия, Дагестан, Краснодарского Края, республики Чувашии, Ханты-Мансийского автономного округа - Югра, и города Москвы успешно прошли первый этап обучения, сдали первую сессию.
На 2012 год Минздравсоцразвития России запланировано проведение второго 1000 - часового этапа обучения указанных специалистов, а также дополнительное проведение краткосрочных (не более 144 часов) и среднесрочных (не более 500 часов) курсов обучения.
</t>
  </si>
  <si>
    <t xml:space="preserve">Мероприятие реализовано в полной мере, согласно заключенным государственным контрактам.
Целью данного мероприятия является увеличение количества скрытых субтитров на общероссийских обязательных общедоступных телеканалах.
В целях реализации данного мероприятия программы Правительством Российской Федерации 20 июля 2011 года утверждено распоряжение № 1265-р «Об определении единственных исполнителей мероприятия «Организация скрытого субтитрирования телевизионных программ общероссийских обязательных общедоступных телеканалов». 
Согласно указанному распоряжению единственными исполнителями определены:
открытое акционерное общество "Первый канал" - в части организации скрытого субтитрирования телевизионных программ телеканала "Первый канал";
федеральное государственное унитарное предприятие "Всероссийская государственная телевизионная и радиовещательная компания" - в части организации скрытого субтитрирования телевизионных программ телеканалов "Телеканал "Россия" (Россия-1), "Телеканал "Россия - Культура" (Россия-К);
открытое акционерное общество "Телекомпания НТВ" - в части организации скрытого субтитрирования телевизионных программ телеканала "Телекомпания НТВ";
закрытое акционерное общество "Карусель" - в части организации скрытого субтитрирования телевизионных программ детско-юношеского телеканала "Карусель".
Сведения о достижении целевого показателя «Количество произведенных и
транслированных субтитров для субтитрирования телевизионных программ общероссийских обязательных общедоступных каналов» приведены в приложении к Отчету (таблица 15).
Необходимо отметить, что по итогам 2011 года в рамках государственной программы произведено и транслировано 1000 часов скрытых субтитров на указанных телеканалах.
В то же время, указанная работа проводилась соответствующими телерадиокомпаниями в рамках выделенных Роспечатью субсидий и за свой счет.
Таким образом, по мнению Минкомсвязи России, общий целевой показатель произведенных и транслированных скрытых субтитров составил 3000 часов.
Информация о расходах федерального бюджета на реализацию указанного мероприятия Программы, выполненного в 2011 году приведена в приложениях к Отчету (таблица 17,18).
</t>
  </si>
  <si>
    <t>Работа выполнена. Представленные отчетные материалы соответствуют требованию государственного контракта.
В 2011 году завершен первый этап научно-исследовательской работы по теме: «Проведение системных исследований и подготовка научно-обоснованных предложений по совершенствованию правовых, организационных и финансовых механизмов обеспечения инвалидов техническими средствами реабилитации».
Целью данной научно-исследовательской работы является – повышение качества обеспечения инвалидов техническими средствами реабилитации (далее – ТСР) на основе разработки и внедрения научно- обоснованных предложений по совершенствованию правовых, организационных и финансовых механизмов обеспечения инвалидов ТСР.
В рамках выполнения данной работы был проведен анализ особенностей и проблем действующей системы обеспечения инвалидов ТСР, а также анализ зарубежных подходов в указанной сфере.
При разработке предложений были рассмотрены несколько вариантов совершенствования системы  обеспечения инвалидов ТСР, одним из них является  введения целевого сертификата на получение ТСР. Наделение инвалида правом самостоятельно приобретать ТСР обеспечит возможность более полного учета индивидуальных особенностей инвалидов, а также обеспечит создание конкурентных условий на рынке ТСР и, таким образом, будет способствовать повышению качества соответствующей продукции.
Реализация 2 этапа запланирована на 2012 год.</t>
  </si>
  <si>
    <t xml:space="preserve">Работа выполнена. Представленные отчетные материалы соответствуют требованию государственного контракта.
В результате работы:
проведен анализ оснащения учреждений главных бюро МСЭ  субъектов РФ специальным диагностическим  оборудованием и обоснованность его применения при проведении МСЭ, даны характеристики основных специальных диагностических  аппаратов и приборов с точки зрения необходимости их  использования в практике деятельности главных бюро МСЭ субъектов РФ для объективизации показателей здоровья,  показателей, связанных со здоровьем, ограничений жизнедеятельности, разработаны классификаторы необходимого специального диагностического оборудования главных бюро МСЭ для оценки функционального состояния с учетом нозологических форм болезней и последствий травм;
даны научно-обоснованные предложения по нормативам оснащения специальным диагностическим оборудованием бюро медико-социальной экспертизы различного уровня и профиля.
Результаты научно-обоснованных предложений будут использованы для подготовки нормативных правовых актов в 2012-2013 году по оснащению главных бюро медико-социальной экспертизы специальным диагностическим оборудованием в целях объективизации результатов освидетельствования граждан для установления группы инвалидности.
</t>
  </si>
  <si>
    <t>В целях обобщения опыта субъектов Российской Федерации и отработки механизмов обеспечения доступности объектов и услуг для инвалидов и других маломобильных групп населения в 2011 - 2012 годах реализуется пилотный проект с участием 3 субъектов Российской Федерации (Республики Татарстан, Тверской и Саратовской областей) по отработке формирования доступной среды на уровне субъектов Российской Федерации (далее соответственно – участники пилотного проекта, пилотный проект).
Согласно целям и задачам пилотного проекта, определенными постановлением Правительства Российской Федерации от 17 марта 2011 года №175 и приказом Минздравсоцразвития России от 12 июля 2011 года № 712н «О мерах по реализации постановления Правительства Российской Федерации от 17 марта 2011 г. № 175 «О государственной программе Российской Федерации «Доступная среда» на 2011 - 2015 годы» в части реализации в 2011 - 2012 годах пилотного проекта по отработке формирования доступной среды на уровне субъектов Российской Федерации» утверждено техническое задание пилотного проекта (далее соответственно – Постановление, Приказ). 
В 2011 году участниками пилотного проекта с учетом указанного технического задания были разработаны региональные программы, которые в соответствии с положениями Постановления были рассмотрены  и прошли экспертизу на заседании Координационного совета по контролю за реализацией Программы, регламент и состав работы которого утверждены приказом Минздравсоцразвития России от 1 июня 2011 года № 451 «О реализации государственной программы Российской Федерации «Доступная среда» на 2011 - 2015 годы». 
Необходимо отметить, что в состав указанного Координационного совета, в том числе, включены представители общественных организаций инвалидов.
Участниками пилотного проекта в соответствии с требованиями Постановления и Приказа при его реализации обеспечивался комплексный  подход при формировании доступной среды для инвалидов (слепых и слабовидящих; глухих и слабослышащих; с нарушением функций опорно-двигательного аппарата, передвигающихся на кресло-колясках) во всех приоритетных сферах жизнедеятельности инвалидов и других маломобильных групп населения.
В ходе реализации пилотного проекта участниками пилотного проекта совместно с представителями региональных общественных организаций инвалидов были выявлены наиболее значимые для инвалидов объекты и услуги в приоритетных сферах жизнедеятельности инвалидов и других маломобильных групп населения.
В 2011 году осуществлялась (в 2012 году продолжается) реализация необходимого комплекса мероприятий по дооборудованию и адаптации указанных объектов, с целью обеспечения их доступности для инвалидов и других маломобильных групп населения.
При реализации пилотного проекта обеспечивается доступность не только объектов, но и услуг (предоставление услуг в электронном виде, адаптация сайтов, предоставление услуг сурдопереводчиков, обеспечение вспомогательными устройствами, обучение специалистов базовым знаниям русского жестового языка, изменение режима работы учреждения).
Минздравсоцразвития России 30 июня 2011 года утвержден приказ № 648н «Об утверждении распределения в 2011 году субсидий из федерального бюджета бюджетам субъектов Российской Федерации на реализацию мероприятий, включенных в программы субъектов Российской Федерации, разработанные с учетом технического задания пилотного проекта по отработке формирования доступной среды на уровне субъектов Российской Федерации».
Расходы федерального бюджета на реализацию пилотного проекта в 2011 году в соответствии с приложением № 1 к Программе составили 830 890,00 тыс. руб.
В соответствии с приложением № 5 к Программе и приказом Минздравсоцразвития России от 30 июня 2011 года № 648н субсидии из федерального бюджета были распределены следующим образом:
Республике Татарстан – 347 863,92 тыс. руб.;
Саратовской области – 274 031,56 тыс. руб.;
Тверской области – 208 994,52 тыс. руб.
Согласно условиям соглашений заключенных Минздравсоцразвития России с  участниками пилотного проекта о предоставлении в 2011 году субсидии из федерального бюджета на софинансирование расходов по реализации мероприятий, включенных в программу субъекта Российской Федерации, разработанную с учетом технического задания пилотного проекта в бюджете субъектов Российской Федерации (Республика Татарстан, Саратовская и Тверская области) на 2011 год были предусмотрены объемы финансирования в объеме равном средствам федерального бюджета на указанные цели.
Таким образом, предусмотренный общий объем финансирования за счет средств федерального бюджета и бюджетов субъектов Российской Федерации на реализацию пилотного проекта составил 1 661 780 тыс.руб.
До принятия постановления Правительства Российской Федерации от 17 марта 2011 г. № 175 «О государственной программе Российской Федерации «Доступная среда» на 2011 - 2015 годы» отсутствовали правовые основания для разработки проектов нормативных правовых актов необходимых для реализации пилотного проекта, а именно:
предъявляющих требования к программам субъектов Российской Федерации, участвующих в реализации пилотного проекта, а также утверждающих формы отчетов и соглашений;
утверждающих распределение в 2011 году субсидий из федерального бюджета бюджетам субъектов Российской Федерации на реализацию мероприятий, включенных в программы субъектов российской федерации, разработанные с учетом технического задания пилотного проекта;
предусматривающих средства бюджетов субъектов Российской Федерации на реализацию мероприятий программ субъектов Российской Федерации, разработанных с учетом технического задания пилотного проекта.
Указанная субсидия была перечислена субъектам Российской Федерации в 3 квартале 2011 года.
С учетом изложенного, а также принимая во внимание, что  реализация мероприятий программ субъектов Российской Федерации, участвующих в реализации пилотного проекта осуществлялась путем проведения конкурсных процедур в порядке установленном Федеральным законом от 21 июля 2005 г. № 94-ФЗ «О размещении заказов на поставки товаров, выполнение работ, оказание услуг для государственных и муниципальных нужд», а также в установленные законом сроки проведения конкурсных процедур и заключения государственных контрактов, участниками пилотного проекта в 2011 году средства федерального бюджета и бюджетов субъектов Российской Федерации были освоены не в полном объеме.
По итогам 2011 года кассовые расходы субъектов Российской Федерации составили 825 352,07 тыс. руб., что составляет 49,67 % от общего объема финансирования, в том числе 557 333,14 тыс. руб. - средства федерального бюджета, 268 018,93 тыс.руб. - средства бюджетов субъектов Российской Федерации. 
Вместе с тем субъектами Российской Федерации (в дополнение к указанным кассовым расходам) заключены, но не оплачены государственные контракты на сумму 378 738,48 тыс.руб., в том числе 30 874,56 тыс.руб. средства федерального бюджета, 347 863,92 тыс.руб. - средства бюджетов субъектов Российской Федерации. 
Таким образом, сумма всех заключенных субъектами Российской Федерации государственных контрактов на реализацию пилотного проекта в 2011 году составила 1 204 090,6 тыс.руб., что составило 72,46 % от объема финансирования за счет средств федерального бюджета и бюджетов субъектов Российской Федерации, предусмотренного приложением №1 к Программе.
 В соответствии с абзацем 2 пункта 14 приложения № 5 к Программе Минздравсоцразвития России принято решение о том, что неиспользованные средства федерального бюджета могут использоваться в 2012 году для финансового обеспечения расходов бюджета субъекта Российской Федерации, соответствующих целям предоставления субсидии. 
Участниками пилотного проекта потребность в неиспользованном на 1 января 2012 года остатке указанной субсидии подтверждена.
С учетом изложенного, средства федерального бюджета и бюджетов субъектов Российской Федерации, предусмотренные приложением № 1 к Программе на реализацию пилотного проекта в 2011 году будут использованы в полном объеме.
В 2012 году реализация пилотного проекта продолжается.
В результате реализации пилотного проекта в 2011-2012 годах:
будут определены методы и способы межведомственного взаимодействия (на муниципальном и региональном уровнях);
выявлены и оценены потребности в устранении существующих ограничений и барьеров для приоритетных объектов и услуг в приоритетных сферах жизнедеятельности инвалидов и других маломобильных групп населения;
выявлены проблемы, негативно влияющие на реализацию пилотного проекта, в том числе анализ факторов, влияющих на возникновение барьеров при обеспечении доступности приоритетных сфер жизнедеятельности, и разработка мер по их поэтапному устранению с учетом специфики субъекта Российской Федерации:
представлены предложения с указанием возможных рисков и путей их устранения, а в случае невозможности полного устранения рисков предложения по минимизации негативных последствий таких рисков.
Кроме того, результаты реализации пилотного проекта будут учтены Минздравсоцразвития России при разработке в 2012 году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</si>
  <si>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 xml:space="preserve">Работа выполнена. Представленные отчетные материалы соответствуют требованиям государственного контракта.
Проведено репрезентативное социологическое исследование на тему оценки инвалидами отношения граждан Российской Федерации к проблемам инвалидов, а также об оценке инвалидами состояния доступности приоритетных объектов и услуг в приоритетных сферах жизнедеятельности. Исследование проходило в четырех субъектах Российской Федерации: в Республике Татарстан, Саратовской, Тверской и Самарской областях.
Результаты данного исследования позволили определить, как инвалиды оценивают отношение к ним граждан Российской Федерации, оценивают социальную политику, проводимую государством, что знают о государственной программе Российской Федерации «Доступная среда».
Сведения о достижении целевых показателей «Доля инвалидов, положительно оценивающих отношение населения к проблемам инвалидов, в общем количестве опрошенных инвалидов» и «Доля инвалидов, положительно оценивающих уровень доступности приоритетных объектов и услуг в приоритетных сферах жизнедеятельности, в общей численности инвалидов».
</t>
  </si>
  <si>
    <t xml:space="preserve">Мероприятие реализовано в полной мере.
В соответствии с требованиями постановления Правительства Российской Федерации от 17 ноября 2011 года № 941 «О порядке предоставления субсидий из федерального бюджета на поддержку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в рамках реализации государственной программы Российской Федерации «Доступная среда» на 2011 - 2015 годы» и приказом Минздравсоцразвития России от 28 ноября 2011 года № 1425н «О реализации постановления Правительства Российской Федерации от 17 ноября 2011 г. № 941 «О порядке предоставления субсидий из федерального бюджета на поддержку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в рамках реализации государственной программы Российской Федерации «Доступная среда» на 2011 - 2015 годы» Минздравсоцразвития России в 2011 году был объявлен конкурсный отбор по рассмотрению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Конкурсной комиссией, регламент работы и состав которой утверждены приказом Минздравсоцразвития России от 28 ноября 2011 года № 1426 «О конкурсной комиссии Министерства здравоохранения и социального развития Российской Федерации по рассмотрению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в рамках реализации государственной программы Российской Федерации «Доступная среда» на 2011 - 2015 годы» было принято решение о предоставлении субсидии из федерального бюджета на поддержку указанных программ 2 общественным организациям инвалидов (Общероссийской общественной организацией инвалидов «Всероссийское ордена Трудового Красного знамени общество слепых» и региональной общественной организации «Перспектива»).
В соответствии с приказом Минздравсоцразвития России от 19 декабря 2011 года № 1573 «О распределении в 2011 году субсидий из федерального бюджета на поддержку программ общественных организаций инвалидов по содействию трудоустройству инвалидов на рынке труда, в том числе созданию рабочих мест и обеспечению доступности рабочих мест, в рамках реализации государственной программы Российской Федерации «Доступная среда» на 2011-2015 годы» субсидии из федерального бюджета были перечислены указанным организациям в объеме 60 689 тыс.руб., что составило 89,47 % от объема предусмотренного Программой.
Необходимо отметить, что объем привлеченных средств общественными организациями инвалидов для реализации указанного мероприятия составил 46 668,33 тыс. руб., что составляет на 60,5% больше объема, предусмотренного Программой (29 070,00 тыс. руб.).
</t>
  </si>
  <si>
    <t xml:space="preserve">
В 2011 году Минспорттуризмом России предоставлялись субсидии из федерального бюджета 15 бюджетам субъектов Российской Федерации на поддержку учреждений спортивной направленности по адаптивной физической культуре и спорту в соответствии с приказом Минспорттуризма России от 24 октября 2011 года № 1244 «Об утверждении распределения в 2011 году субсидий из федерального бюджета бюджетам субъектов Российской Федерации на поддержку учреждений спортивной направленности по адаптивной физической культуре и спорту в субъектах Российской Федерации».
По результатам реализации мероприятия субъектами Российской Федерации учреждения спортивной направленности по адаптивной физической культуре и спорту для занятия инвалидами физической культурой и спортом оснащены автотранспортом, инвентарем и спецоборудованием.
В соответствии с приложением № 1 к Программе объем средств федерального бюджета на реализацию мероприятия в 2011 году предусмотрен в размере 19 000,0 тыс.руб.
Согласно приложению № 7 к Программе объем софинансирования указанного мероприятия за счет средств бюджетов субъектов Российской Федерации в 2011 году был запланирован равным объему финансирования за счет средств федерального бюджета.
В то же время, согласно условиям соглашений заключенных Минспорттуризмом России с субъектами Российской Федерации о предоставлении в 2011 году субсидии из федерального бюджета на софинансирование расходов по поддержке учреждений спортивной направленности по адаптивной физической культуре и спорту объем финансирования за счет средств бюджетов субъектов Российской Федерации на 2011 год был предусмотрен в размере 67 064,20 тыс.руб., что на 253% больше от запланированного.
Таким образом, предусмотренный общий объем финансирования за счет средств федерального бюджета и бюджетов субъектов Российской Федерации на реализацию указанного мероприятия в 2011 году составил 86 064,20 тыс.руб.
При этом за 2011 год:
кассовые расходы средств федерального бюджета составили 19 000 тыс.руб., что составляет 100% от объема предусмотренного приложением № 1 к Программе;
 фактически привлечено софинансирование из бюджетов субъектов Российской Федерации в размере 3 172,9 тыс.руб., что составляет 4,73 % от объема финансирования за счет средств бюджетов субъектов Российской Федерации на 2011 год, предусмотренного указанными соглашениями и 16,7% от объема финансирования за счет средств бюджетов субъектов Российской Федерации на 2011 год, предусмотренного приложением № 1 к Программе.
В повестку очередного заседания Координационного совета по контролю за ходом реализации Программы включен вопрос о необходимости обеспечения контроля Минспортуризмом России при реализации мероприятий Программы субъектами Российской Федерации, в том числе в части соблюдения субъектами Российской Федерации требований по уровню софинансирования.
</t>
  </si>
  <si>
    <t xml:space="preserve">Мероприятие реализовано в полной мере, согласно заключенному государственному контракту.
Обучено 387 специалистов, обеспечивающих учебно-тренировочный процесс среди инвалидов и других маломобильных групп населения по программам дополнительного профессионального образования для увеличения доступности услуг в сфере физической культуры и спорта среди инвалидов и других маломобильных групп населения.
Курсы обучения прошли в трех городах по следующему графику:
С 24.10.2011 по 02.11.2011 в г. Санкт-Петербург, Институт АФК, Факультет повышения квалификации и переподготовки кадров.
С 26.10.2011 по 04.11.2011 в Ханты-Мансийском автономном округе - Югра, г.Ханты-Мансийск.
С 14.11.2011 по 23.11.2011 в г. Владивосток.
С 16.11.2011 по 25.11.2011 в г. Санкт-Петербург.
С 23.11.2011 по 02.12.2011 в г. Санкт-Петербург.
</t>
  </si>
  <si>
    <t xml:space="preserve">Мероприятие реализовано в полной мере, согласно заключенному государственному контракту.
В 2011 году прошли обучение по программе «Механизмы реализации индивидуальной программы реабилитации ребенка-инвалида в части получения детьми-инвалидами образования в обычных образовательных учреждениях» 953 человека из 35 субъектов Российской Федерации (Республика Башкортостан, Республика Ингушетия, Кабардино-Балкарская Республика, Республика Марий Эл, Республика Мордовия, Республика Саха (Якутия), Республика Северная Осетия – Алания, Удмуртская Республика, Республика Хакасия, Алтайский край, Забайкальский край, Ставропольский край, Хабаровский край, Белгородская область, Вологодская область, Воронежская область, Иркутская область, Калининградская область, Кемеровская область, Костромская область, Курганская область, Нижегородская область, Новгородская область, Новосибирская область, Оренбургская область, Псковская область, Ростовская область, Самарская область, Свердловская область, Смоленская область, Тамбовская область, Тверская область, Тюменская область, Ульяновская область, Ямало-Ненецкий автономный округ).
</t>
  </si>
  <si>
    <t xml:space="preserve">В 2011 году с целью реализации указанного мероприятия Минобрнауки России предоставлялись субсидии из федерального бюджета 35 бюджетам субъектов Российской Федерации в соответствии с приказом Минобрнауки России от 14 июля 2011 года № 2133 «Об утверждении распределения субсидий из федерального бюджета бюджетам субъектов Российской Федерации на проведение мероприятий по формированию в субъектах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между бюджетами субъектов Российской Федерации на 2011 год». 
В большинстве субъектов Российской Федерации, участвующих в реализации государственной программы в 2011 году, за счет средств федерального и бюджетов субъектов Российской Федерации проведены работы по созданию универсальной безбарьерной среды в  образовательных учреждениях, включающие в себя приспособление зданий, а именно:
устройство пандусов;
расширение дверных проемов;
замена напольных покрытий;
демонтаж дверных порогов;
установка перил вдоль стен внутри здания;
устройство разметки;
оборудование санитарно-гигиенических помещений;
переоборудование и приспособление раздевалок, спортивных залов, столовых, классных комнат, кабинетов педагогов-психологов, учителей-логопедов, комнат психологической разгрузки, медицинских кабинетов;
создание информационных уголков с учетом особых потребностей детей-инвалидов;
установка подъёмных устройств и др..
Для реализации мероприятия по оснащению образовательных учреждений специальным, в том числе учебным, реабилитационным, компьютерным оборудованием и автотранспортом для организации коррекционной работы и обучения инвалидов по слуху, зрению и с нарушениями опорно-двигательного аппарата субъектами Российской Федерации приобреталось специальное, в том числе учебное, реабилитационное, компьютерное оборудование и автотранспорт:
специальная мебель, в том числе  столы с регулируемой высотой, наклоном столешницы, стулья, регулируемые по высоте;
специализированные аппаратно-программные комплексы для детей-инвалидов;
компьютерные логопедические, психологические программы для работы с детьми-инвалидами; 
учебные пособия для работы педагога-психолога, учителя-логопеда для работы с детьми с нарушениями речи, нарушениями познавательных процессов, эмоционально-волевой сферы; 
наборы диагностических методик для определения уровня речевого и моторного развития;
оборудование для сенсорных комнат  психо-эмоциональной коррекции;
мобильные комплексы мультисенсорного и ультрафиолетового оборудования для сенсомоторной реабилитации и коррекции;
интерактивные доски  с проекторами, ноутбуками и экранами;
комплекты компьютерного, телекоммуникационного, специализированного оборудования и программного обеспечения;
реабилитационное оборудование:
кислородные концентраторы и коктейлеры;
реабилитационные тренажеры (эллиптические эргометры, велоэргометры, виброплатформы, беговые и массажные дорожки);
специализированные реабилитационные многофункциональные оздоровительные комплексы;
кабинеты логотерапевтический коррекции и коррекции психоэмоционального состояния;
универсальные цифровые устройства для чтения; 
цифровые «говорящие» книги на флеш-картах SD; 
документ-камеры с компьютерами   для зрительного увеличения     мелких предметов и текста; 
портативные устройства для чтения плоскопечатных текстов;
настольные электронные увеличительные устройства;
цифровые модульные системы для работы с текстом и управления различными компонентами информационного пространства;
слуховые тренажеры «Соло-01В» (М);
аудиоклассы АК-3(М) «Сонет-01-1»;
лингводидактические комплексы;
автобусы ПАЗ и ГАЗЕЛЬ и др.
На реализацию указанных мероприятий в 2011 году в соответствии с приложением № 1 к Программе за счет средств федерального бюджета предусмотрено 330 000 тыс.руб.
Согласно условиям соглашений заключенных Минобрнауки России с субъектами Российской Федерации о предоставлении в 2011 году субсидии из федерального бюджета на софинансирование расходов на проведение мероприятий по формированию в субъектах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на 2011 год был предусмотрен объем финансирования в объеме не менее средств федерального бюджета на указанные цели и составил 330 386,33 тыс.руб.
Таким образом, предусмотренный общий объем финансирования за счет средств федерального бюджета и бюджетов субъектов Российской Федерации на реализацию указанного мероприятия в 2011 году составил 660 386,33 тыс.руб.
Необходимо отметить, что субъектам Российской Федерации перечислены субсидии из федерального бюджета на сумму 327 250,2 тыс. руб. из запланированных 330 000,0 тыс. руб., что составляет 99,17% от запланированного.  
Неизрасходованный остаток средств федерального бюджета в размере 2 749,8 тыс. руб. образовался в связи с отказом Правительства г. Москвы от получения субсидии из федерального бюджета в 2011 году. 
Также, в связи с изложенным, бюджетные средства г.Москвы в размере 19 250,20 не были привлечены в 2011 году. Запланированные в рамках Программы мероприятия реализованы Правительством г. Москвы за счет собственных средств.
При этом за 2011 год:
средства федерального бюджета израсходованы в размере 223 627,71 тыс. руб., что составляет 68,33% от объема предоставленных субсидий бюджетам субъектов Российской Федерации (без учета г.Москвы);
 фактически привлечено софинансирование из бюджетов субъектов Российской Федерации в размере 247 925,37 тыс.руб., что составляет 79,68 % от предусмотренного объема финансирования за счет средств бюджетов субъектов Российской Федерации. 
В соответствии с абзацем 2 пункта 14 приложения № 8 к Программе Минобрнауки России принято решение о том, что неиспользованные средства федерального бюджета могут использоваться в 2012 году для финансового обеспечения расходов бюджета субъекта Российской Федерации, соответствующих целям предоставления субсидии. 
Субъектами Российской Федерации потребность в не использованном на 1 января 2012 года остатке указанной субсидии подтверждена.
</t>
  </si>
  <si>
    <t>Мероприятие реализовано в полной мере, согласно заключенному государственному контракту.
В результате выполнения работы:
разработаны техническое предложение, эскизное проектирование и создана первая очередь программного комплекса (программного обеспечения) автоматической подготовки скрытых субтитров в реальном масштабе времени, обеспечивающего повышение оперативности и качества создания текстовых расшифровок, новостных и спортивных репортажей, телепередач в реальном масштабе времени;
разработаны требования к сопряжению оборудования и программного обеспечения телестудий и программного комплекса;
разработаны требования к звуковым и текстовым базам данных для обучения и тестирования алгоритмов распознавания речи;
проведен анализ современных методов распознавания слитной речи с большим словарем, методов классификации, методов ускорения алгоритмов распознавания;
разработаны архитектуры программного обеспечения системы распознавания и классификации;
созданы модели алгоритмов программного обеспечения;
разработано программное обеспечение для обучения акустических и лингвистических моделей, обучения классификатора;
созданы алгоритмы программного обеспечения распознавания речи и тематической классификации, работающие с непрерывным потоком речи.</t>
  </si>
  <si>
    <t>Мероприятие реализовано в полной мере, согласно заключенным государственным контрактам.
Целью данного мероприятия является увеличение количества скрытых субтитров на общероссийских обязательных общедоступных телеканалах.
В целях реализации данного мероприятия программы Правительством Российской Федерации 20 июля 2011 года утверждено распоряжение № 1265-р «Об определении единственных исполнителей мероприятия «Организация скрытого субтитрирования телевизионных программ общероссийских обязательных общедоступных телеканалов». 
Согласно указанному распоряжению единственными исполнителями определены:
открытое акционерное общество "Первый канал" - в части организации скрытого субтитрирования телевизионных программ телеканала "Первый канал";
федеральное государственное унитарное предприятие "Всероссийская государственная телевизионная и радиовещательная компания" - в части организации скрытого субтитрирования телевизионных программ телеканалов "Телеканал "Россия" (Россия-1), "Телеканал "Россия - Культура" (Россия-К);
открытое акционерное общество "Телекомпания НТВ" - в части организации скрытого субтитрирования телевизионных программ телеканала "Телекомпания НТВ";
закрытое акционерное общество "Карусель" - в части организации скрытого субтитрирования телевизионных программ детско-юношеского телеканала "Карусель".
Сведения о достижении целевого показателя «Количество произведенных и
транслированных субтитров для субтитрирования телевизионных программ общероссийских обязательных общедоступных каналов» приведены в приложении к Отчету (таблица 15).
Необходимо отметить, что по итогам 2011 года в рамках государственной программы произведено и транслировано 1000 часов скрытых субтитров на указанных телеканалах.
В то же время, указанная работа проводилась соответствующими телерадиокомпаниями в рамках выделенных Роспечатью субсидий и за свой счет.
Таким образом, по мнению Минкомсвязи России, общий целевой показатель произведенных и транслированных скрытых субтитров составил 3000 часов.</t>
  </si>
  <si>
    <t>Мероприятие реализовано в полной мере, согласно заключенным государственным контрактам.
На основании постановления Правительства Российской Федерации 
от 5 декабря 2011 г. № 1002 «О внесении изменений в государственную программу Российской Федерации «Доступная среда» на 2011-2015 годы» заключено 4 государственных контракта о предоставлении субсидий за счет средств федерального бюджета указанным вещательным организациям на возмещение затрат на приобретение производственно-технологического оборудования, необходимого для организации скрытого субтитрирования.</t>
  </si>
  <si>
    <t xml:space="preserve">Мероприятие реализовано в полной мере, согласно заключенному государственному контракту.
Повышена квалификация 1831 специалиста учреждения медико-социальной экспертизы от 1620 специалистов, запланированных по государственной программе. Обучение проводилось как на выездных циклах, так на базе ведущих учреждений науки, специализирующихся в области медико-социальной экспертизы, в следующих регионах:
на выездных циклах:
Южный федеральный округ (Краснодарский край – 60 слушателей, Воронежская область 179 слушателей; Ростовская область 250 слушателей);
Приволжский федеральный округ (Республика Татарстан – 370 слушателей, Удмуртская Республика - 47 слушателей);
Центральный федеральный округ (Липецкая область – 28 слушателей);
Сибирский федеральный округ (Омская область – 40 слушателей, Республика Хакасия- 45 слушателей);
Уральский федеральный округ (Тюменская область- 55 слушателей);
Северо-Западный федеральный округ (Ленинградская область 103 слушателя; г.Санкт-Петербург - 280 слушателей);
на базе института ФГУ «СПбИУВЭК ФМБА России» в 2011 году обучено 186 специалистов учреждений медико-социальной экспертизы.
Обучение было направлено на формирование у слушателей знаний, необходимых для принятия и практического осуществления результативных решений основанных на положениях Международной классификации функционирования, ограничений жизнедеятельности и здоровья в медико-социальной экспертизе и реабилитации инвалидов (внедрение новых услуг, новых эффективных реабилитационно-экспертных методик, технологий и аппаратно-программных средств), а также практических навыков, направленных на внедрение положений Международной классификации функционирования при проведении медико-социальной экспертизы и реабилитации инвалидов.
Проведены научно-практические конференции по обмену передовым опытом работы учреждений медико-социальной экспертизы:
«Актуальные аспекты внедрения инновационных технологий в практику осуществления медико-социальной экспертизы с использованием положений МКФ» (5-7 октября 2011 г., г. Ростов-на-Дону), приняло участие  100 специалистов учреждений медико-социальной экспертизы, реабилитационных учреждений, учреждений здравоохранения.
«Пути модернизации медико-социальной экспертизы в рамках реализации государственной программы «Доступная среда» на 2011-2015 годы» (7-9 декабря 2011 г., г. Москва), приняло участие  100 специалистов учреждений медико-социальной экспертизы, реабилитационных учреждений, учреждений здравоохранения.
В сентябре 2011 года на базе ФГБУ ФБ МСЭ был проведен семинар «Возможности применения Международной классификации функционирования, ограничений жизнедеятельности и здоровья (взрослых и детей) в практике медико-социальной экспертизы».
Для более эффективной организации работы по переходу на межведомственное электронное взаимодействие, и использованию возможностей информационных технологий для оптимизации маршрута инвалида проведена научно-практическая конференция по теме: «Использование информационно-коммуникационных технологий в деятельности федеральных государственных учреждений медико-социальной экспертизы: цели, задачи, перспективы».
</t>
  </si>
  <si>
    <t>Мероприятие реализовано в полной мере, согласно заключенному государственному контракту.
На федеральном уровне создана и интегрирована с автоматизированной информационной системой «Портал МСЭ» подсистема межведомственного взаимодействия в электронном виде по получению документов (сведений), необходимых федеральным учреждениям медико-социальной экспертизы при проведении освидетельствования граждан. Указанная подсистема реализована в соответствии с Технологической картой межведомственного взаимодействия (ТКМВ) при предоставлении государственной услуги по проведению медико-социальной экспертизы, одобренной протоколом от 2 сентября 2011 года Правительственной подкомиссии по использованию информационных технологий при предоставлении государственных и муниципальных услуг Правительственной комиссии по внедрению информационных технологий в деятельность государственных органов и органов местного самоуправления.
В настоящее время с данной подсистемой работают все главные бюро МСЭ по субъектам Российской Федерации. Подсистема позволяет получать данные от следующих ведомственных структур:
исполнительные органы Фонда социально страхования Российской Федерации;
территориальные органы Роспотребнадзора;
органы Федеральной миграционной службы Российской Федерации;
межведомственные экспертные советы.
Также на федеральном уровне развернуты электронные сервисы по предоставлению документов, выдаваемых учреждениями медико-социальной экспертизы и необходимых при оказании государственных (муниципальных) услуг другими органами (организациями). Доступ к указанным сервисам предоставлен органам Пенсионного фонда Российской Федерации. В настоящее время проходит согласование с Минкомсвязью России по порядку предоставления доступа к указанным сервисам органам социальной защиты населения субъектов Российской Федерации.
Кроме того, в рамках указанных работ осуществлена поставка во все главные бюро МСЭ по субъектам Российской Федерации программного обеспечения, предназначенного для разворачивания защищенной сети передачи данных, как внутри структурных подразделений ГБ МСЭ, так и для налаживания межведомственного взаимодействия с органами исполнительной власти субъектов Российской Федерации. 
Комплектность выполненной поставки средств защиты информации:
1. Главный центр обработки данных (федеральный уровень):
1.1. Программное обеспечение, реализующее функции управления защищенной сетью – 1 шт.
1.2. Программный комплекс, предназначенный для централизованного мониторинга состояния узлов защищенной сети – 1 шт.
1.3. Единый программно-аппаратный комплекс, реализующий функции криптографического шлюза с возможностью построения защищенной виртуальной частной сети (VPN) и межсетевого экранирования, функционирующий в режиме «горячего резервирования» - 1 шт.
1.4. Программное обеспечение, реализующее функции криптографического клиента – 10 шт.
2. Региональные центры обработки данных (уровень ГБ МСЭ по субъектам Российской Федерации)
2.1. Программное обеспечение, реализующее функции управления защищенной сетью – 86 шт.
2.2. Программное обеспечение, реализующее функции криптографического шлюза с возможностью построения защищенной виртуальной частной сети (VPN) и межсетевого экранирования – 86 шт.
2.3. Программное обеспечение, реализующее функции криптографического клиента – 2200 шт.</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</si>
  <si>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</si>
  <si>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</si>
  <si>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</si>
  <si>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</si>
  <si>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</si>
  <si>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</si>
  <si>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</si>
  <si>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</si>
  <si>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</si>
  <si>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</si>
  <si>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</si>
  <si>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</si>
  <si>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</si>
  <si>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</si>
  <si>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</si>
  <si>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</si>
  <si>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</si>
  <si>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</si>
  <si>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</si>
  <si>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</si>
  <si>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</si>
  <si>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</si>
  <si>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</si>
  <si>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</si>
  <si>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</si>
  <si>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</si>
  <si>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</si>
  <si>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</si>
  <si>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</si>
  <si>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</si>
  <si>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</si>
  <si>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</si>
  <si>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</si>
  <si>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</si>
  <si>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</si>
  <si>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</si>
  <si>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15.11.2011 
№ 06.G65.24.0034, Республика Мордовия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</si>
  <si>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12.09.2011 
№ 06.G65.24.0007, Республика Саха (Якутия)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</si>
  <si>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26.09.2011 
№ 06.G65.24.0017, Удмуртская Республика</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</si>
  <si>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26.09.2011 
№ 06.G65.24.0018, Республика Хакасия</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</si>
  <si>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07.09.2011 
№ 06.G65.24.0003, Алтайский край</t>
  </si>
  <si>
    <t>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от 12.09.2011 
№ 06.G65.24.0010, Ставропольский край</t>
  </si>
  <si>
    <t>Разработка механизмов, обеспечивающих доступность услуг в сфере образования для различных категорий детей-инвалидов, в том числе по созданию безбарьерной школьной среды, включая строительные нормы и правила, государственный контракт от 17.11.2011 г. № 06.N13.11.0069, 
ООО "Хэдворканалитикс".</t>
  </si>
  <si>
    <t>Разработка моделей внутри- и межведомственного взаимодействия при осуществлении медико-социальной экспертизы и комплексной реабилитации инвалидов в целях сокращения реабилитационного маршрута движения инвалида, государственный контракт от 27.07.2011 г. №91/ПР, 
исполнитель ЗАО "Армада Софт"</t>
  </si>
  <si>
    <t>Подготовка методических рекомендаций по разработке и реализации программ субъектов Российской Федерации, обеспечивающих доступность приоритетных объектов и услуг в приоритетных сферах жизнедеятельности инвалидов и других маломобильных групп населения, 
государственный контракт от 31.08.2011 г. 
№ К-30-НИР/80-10, ФГУ Санкт-Петербургский научно-практический центр медико-социальной экспертизы протезирования и реабилитации инвалидов 
им. Г.А. Альбрехта Федерального медико-биологического агентства</t>
  </si>
  <si>
    <t>Разработка проектных решений по переоборудованию объектов жилого фонда для проживания инвалидов и семей, имеющих детей-инвалидов, государственный контракт от 30.08.2011 г. №35-ГК/1, ОАО "Центральный научно-исследовательскй и проектный институт жилых и общественных зданий"</t>
  </si>
  <si>
    <t>Актуализация положений действующих технических регламентов, национальных стандартов Российской Федерации, сводов правил, строительных норм и правил Российской Федерации, инструкций и рекомендаций, иных нормативных документов, устанавливающих требования по обеспечению доступности зданий и сооружений для инвалидов и других маломобильных групп населения, государственный контракт от 30.08.2011 г. № 35-ГК/2, ОАО "Центральный научно-исследовательскй и проектный институт жилых и общественных зданий"</t>
  </si>
  <si>
    <t>Разработка стратегии универсального дизайна, государственный контракт от 01.12.2011 г. №11411.1009000.10.001, ФГУП "Всероссийский научно-исследовательский институт стандартизации и сертификации в машиностроении"</t>
  </si>
  <si>
    <t>Разработка новых классификаций и критериев по определению инвалидности при проведении медико-социальной экспертизы, исходя из комплексной оценки состояния организма гражданина на основе анализа его клинико-функциональных, социально-бытовых, профессионально-трудовых и психологических данных, государственный контракт № 24/ПР от 10.06.2011, исполнитель ФГУ "ФБМСЭ" ФМБА России</t>
  </si>
  <si>
    <t xml:space="preserve">Разработка системы комплектования кадрами сети учреждений медико-социальной экспертизы, государственный контракт № 37/ПР от 28.06.2011, исполнитель ФГУ "ФБМСЭ" </t>
  </si>
  <si>
    <t xml:space="preserve">Разработка нормативов оснащения учреждений главных бюро медико-социальной экспертизы по субъекту Российской Федерации специальным диагностическим оборудованием, государственный контракт № 38/ПР от 28.06.2011, исполнитель ФГУ "ФБМСЭ" </t>
  </si>
  <si>
    <t>Разработка методических рекомендаций по предоставлению услуг в сфере здравоохранения с учетом особых потребностей инвалидов, государственный контракт от 08.11.2011 
№К-30-НИР/119-19, Межрегиональное общественное учреждение "Центр реабилитации и интеграции инвалидов войны"</t>
  </si>
  <si>
    <t>Тема: «Разработка методических рекомендаций по предоставлению услуг в сфере здравоохранения с учетом особых потребностей инвалидов».
Работа не выполнена.
Государственный контракт заключен 08.11.2011 г. № К-30-НИР/119-19, вместе с тем исполнитель Межрегиональное общественное учреждение «Центр реабилитации и интеграции инвалидов войны» сообщило (письмо от 8.12.2011 г. № 4/14-12-8) о невозможности получить ожидаемые результаты.</t>
  </si>
  <si>
    <t>Оказание услуг по размещению рекламно-информационных материалов с целью формирования толерантного отношения к инвалидам при решении вопросов занятости, от 16.11.2011 г. 
№ К-30-Т/124, ООО "ВиЭнДжи"</t>
  </si>
  <si>
    <t>Выполнение работ по разработке креативной концепции и рекламно-информационных материалов для общественно-просветительской кампании по распространению идей, принципов и средств формирования толерантного отношения к инвалидам в образовательных учреждениях и при решении вопросов занятости на 2011-2012 годы в рамках реализации государственной программы Российской Федерации "Доступная среда" на 2011-2015 годы, от 17.10.2011 г. 
№ К-30-Т/106-4, ООО "Тушарп"</t>
  </si>
  <si>
    <t xml:space="preserve">Профинансировано,
(тыс. рублей) </t>
  </si>
  <si>
    <t>Освоено
с начала года
(тыс. рублей)</t>
  </si>
  <si>
    <t xml:space="preserve">Остаток,
 (тыс. рублей) </t>
  </si>
  <si>
    <t>Примечание</t>
  </si>
  <si>
    <t>Пилотный проект
по формированию доступной среды, в т.ч.:</t>
  </si>
  <si>
    <t>Тверская область</t>
  </si>
  <si>
    <t>Республика Татарстан</t>
  </si>
  <si>
    <t>Саратовская область</t>
  </si>
  <si>
    <t>В целях осуществления расчетов по ранее заключенным контрактам участниками Пилотного проекта были направлены письма в адрес Минтруда России о наличии потребности в неиспользованном на 1 января 2012 года остатке субсидии.
В соответствии с бюджетным законодательством Российской Федерации указанные остатки субсидии были перечислены из федерального бюджета бюджетам субъектов Российской Федерациии и использованы в 2012 году в полном объеме.</t>
  </si>
  <si>
    <t>Бюджетные назначения
на 2011 год,
(тыс. рублей)</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</si>
</sst>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_-* #,##0.0&quot;р.&quot;_-;\-* #,##0.0&quot;р.&quot;_-;_-* &quot;-&quot;?&quot;р.&quot;_-;_-@_-"/>
  </numFmts>
  <fonts count="50">
    <font>
      <sz val="10"/>
      <name val="Arial Cyr"/>
      <family val="0"/>
    </font>
    <font>
      <sz val="10"/>
      <name val="Times New Roman"/>
      <family val="1"/>
    </font>
    <font>
      <vertAlign val="superscript"/>
      <sz val="10"/>
      <name val="Times New Roman"/>
      <family val="1"/>
    </font>
    <font>
      <b/>
      <sz val="12"/>
      <name val="Times New Roman"/>
      <family val="1"/>
    </font>
    <font>
      <sz val="8"/>
      <color indexed="9"/>
      <name val="Times New Roman"/>
      <family val="1"/>
    </font>
    <font>
      <sz val="8"/>
      <name val="Times New Roman"/>
      <family val="1"/>
    </font>
    <font>
      <sz val="9"/>
      <name val="Times New Roman"/>
      <family val="1"/>
    </font>
    <font>
      <b/>
      <sz val="11"/>
      <name val="Times New Roman"/>
      <family val="1"/>
    </font>
    <font>
      <b/>
      <sz val="10"/>
      <name val="Times New Roman"/>
      <family val="1"/>
    </font>
    <font>
      <b/>
      <sz val="9"/>
      <name val="Times New Roman"/>
      <family val="1"/>
    </font>
    <font>
      <sz val="12"/>
      <name val="Times New Roman"/>
      <family val="1"/>
    </font>
    <font>
      <b/>
      <sz val="14"/>
      <name val="Times New Roman"/>
      <family val="1"/>
    </font>
    <font>
      <b/>
      <sz val="10"/>
      <name val="Arial Cyr"/>
      <family val="0"/>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double"/>
      <top>
        <color indexed="63"/>
      </top>
      <bottom style="double"/>
    </border>
    <border>
      <left style="double"/>
      <right style="double"/>
      <top style="double"/>
      <bottom style="double"/>
    </border>
    <border>
      <left>
        <color indexed="63"/>
      </left>
      <right style="double"/>
      <top style="double"/>
      <bottom style="double"/>
    </border>
    <border>
      <left>
        <color indexed="63"/>
      </left>
      <right style="double"/>
      <top>
        <color indexed="63"/>
      </top>
      <bottom style="double"/>
    </border>
    <border>
      <left style="double"/>
      <right>
        <color indexed="63"/>
      </right>
      <top style="double"/>
      <bottom>
        <color indexed="63"/>
      </bottom>
    </border>
    <border>
      <left style="thin"/>
      <right style="thin"/>
      <top style="double"/>
      <bottom style="thin"/>
    </border>
    <border>
      <left style="double"/>
      <right>
        <color indexed="63"/>
      </right>
      <top style="thin"/>
      <bottom style="thin"/>
    </border>
    <border>
      <left style="thin"/>
      <right style="thin"/>
      <top>
        <color indexed="63"/>
      </top>
      <bottom style="thin"/>
    </border>
    <border>
      <left style="double"/>
      <right style="thin"/>
      <top style="thin"/>
      <bottom style="thin"/>
    </border>
    <border>
      <left style="double"/>
      <right>
        <color indexed="63"/>
      </right>
      <top style="thin"/>
      <bottom>
        <color indexed="63"/>
      </bottom>
    </border>
    <border>
      <left style="double"/>
      <right>
        <color indexed="63"/>
      </right>
      <top style="thin"/>
      <bottom style="double"/>
    </border>
    <border>
      <left style="thin"/>
      <right style="thin"/>
      <top style="thin"/>
      <bottom style="double"/>
    </border>
    <border>
      <left style="double"/>
      <right>
        <color indexed="63"/>
      </right>
      <top style="double"/>
      <bottom style="thin"/>
    </border>
    <border>
      <left>
        <color indexed="63"/>
      </left>
      <right>
        <color indexed="63"/>
      </right>
      <top style="double"/>
      <bottom style="double"/>
    </border>
    <border>
      <left style="thin"/>
      <right style="thin"/>
      <top style="double"/>
      <bottom>
        <color indexed="63"/>
      </bottom>
    </border>
    <border>
      <left style="double"/>
      <right style="thin"/>
      <top style="thin"/>
      <bottom>
        <color indexed="63"/>
      </bottom>
    </border>
    <border>
      <left style="double"/>
      <right style="double"/>
      <top style="double"/>
      <bottom>
        <color indexed="63"/>
      </bottom>
    </border>
    <border>
      <left style="double"/>
      <right style="dotted"/>
      <top style="dotted"/>
      <bottom style="double"/>
    </border>
    <border>
      <left>
        <color indexed="63"/>
      </left>
      <right style="dotted"/>
      <top style="dotted"/>
      <bottom style="double"/>
    </border>
    <border>
      <left style="double"/>
      <right style="double"/>
      <top style="double"/>
      <bottom style="thin"/>
    </border>
    <border>
      <left style="double"/>
      <right style="double"/>
      <top style="thin"/>
      <bottom style="thin"/>
    </border>
    <border>
      <left>
        <color indexed="63"/>
      </left>
      <right style="double"/>
      <top style="thin"/>
      <bottom style="thin"/>
    </border>
    <border>
      <left style="double"/>
      <right style="double"/>
      <top style="thin"/>
      <bottom style="double"/>
    </border>
    <border>
      <left>
        <color indexed="63"/>
      </left>
      <right style="double"/>
      <top style="thin"/>
      <bottom style="double"/>
    </border>
    <border>
      <left style="double"/>
      <right style="medium"/>
      <top>
        <color indexed="63"/>
      </top>
      <bottom style="double"/>
    </border>
    <border>
      <left style="medium"/>
      <right style="double"/>
      <top style="double"/>
      <bottom style="double"/>
    </border>
    <border>
      <left>
        <color indexed="63"/>
      </left>
      <right>
        <color indexed="63"/>
      </right>
      <top>
        <color indexed="63"/>
      </top>
      <bottom style="double"/>
    </border>
    <border>
      <left style="double"/>
      <right>
        <color indexed="63"/>
      </right>
      <top style="double"/>
      <bottom style="double"/>
    </border>
    <border>
      <left>
        <color indexed="63"/>
      </left>
      <right style="thin"/>
      <top style="thin"/>
      <bottom style="thin"/>
    </border>
    <border>
      <left style="thin"/>
      <right style="double"/>
      <top style="thin"/>
      <bottom style="thin"/>
    </border>
    <border>
      <left style="thin"/>
      <right style="double"/>
      <top style="thin"/>
      <bottom>
        <color indexed="63"/>
      </bottom>
    </border>
    <border>
      <left>
        <color indexed="63"/>
      </left>
      <right style="double"/>
      <top style="double"/>
      <bottom>
        <color indexed="63"/>
      </bottom>
    </border>
    <border>
      <left style="double"/>
      <right style="double"/>
      <top>
        <color indexed="63"/>
      </top>
      <bottom style="thin"/>
    </border>
    <border>
      <left style="thin"/>
      <right style="medium"/>
      <top style="thin"/>
      <bottom style="thin"/>
    </border>
    <border>
      <left style="thin"/>
      <right style="medium"/>
      <top style="thin"/>
      <bottom>
        <color indexed="63"/>
      </bottom>
    </border>
    <border>
      <left style="thin"/>
      <right>
        <color indexed="63"/>
      </right>
      <top>
        <color indexed="63"/>
      </top>
      <bottom>
        <color indexed="63"/>
      </bottom>
    </border>
    <border>
      <left>
        <color indexed="63"/>
      </left>
      <right style="medium"/>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double"/>
      <right style="thin"/>
      <top style="double"/>
      <bottom style="double"/>
    </border>
    <border>
      <left style="thin"/>
      <right style="double"/>
      <top style="double"/>
      <bottom style="double"/>
    </border>
    <border>
      <left style="double"/>
      <right style="double"/>
      <top>
        <color indexed="63"/>
      </top>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double"/>
      <bottom style="dotted"/>
    </border>
    <border>
      <left>
        <color indexed="63"/>
      </left>
      <right>
        <color indexed="63"/>
      </right>
      <top style="double"/>
      <bottom style="dotted"/>
    </border>
    <border>
      <left>
        <color indexed="63"/>
      </left>
      <right style="double"/>
      <top style="double"/>
      <bottom style="dotted"/>
    </border>
    <border>
      <left style="double"/>
      <right style="thin"/>
      <top>
        <color indexed="63"/>
      </top>
      <bottom>
        <color indexed="63"/>
      </bottom>
    </border>
    <border>
      <left style="double"/>
      <right style="thin"/>
      <top>
        <color indexed="63"/>
      </top>
      <bottom style="thin"/>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thin"/>
      <bottom>
        <color indexed="63"/>
      </bottom>
    </border>
    <border>
      <left style="double"/>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431">
    <xf numFmtId="0" fontId="0" fillId="0" borderId="0" xfId="0" applyAlignment="1">
      <alignment/>
    </xf>
    <xf numFmtId="0" fontId="1" fillId="0" borderId="0" xfId="0" applyFont="1" applyAlignment="1">
      <alignment/>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Alignment="1">
      <alignment horizontal="right"/>
    </xf>
    <xf numFmtId="0" fontId="4" fillId="0" borderId="0" xfId="0" applyFont="1" applyAlignment="1">
      <alignment/>
    </xf>
    <xf numFmtId="0" fontId="1" fillId="0" borderId="10" xfId="0" applyFont="1" applyBorder="1" applyAlignment="1">
      <alignment horizontal="left" wrapText="1"/>
    </xf>
    <xf numFmtId="0" fontId="1" fillId="0" borderId="11" xfId="0" applyFont="1" applyBorder="1" applyAlignment="1">
      <alignment horizontal="center" vertical="center" wrapText="1"/>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5" fillId="0" borderId="0" xfId="0" applyFont="1" applyAlignment="1">
      <alignment/>
    </xf>
    <xf numFmtId="0" fontId="1" fillId="0" borderId="11" xfId="0" applyFont="1" applyBorder="1" applyAlignment="1">
      <alignment horizontal="center" vertical="center"/>
    </xf>
    <xf numFmtId="0" fontId="1" fillId="0" borderId="12" xfId="0" applyFont="1" applyBorder="1" applyAlignment="1">
      <alignment wrapText="1"/>
    </xf>
    <xf numFmtId="0" fontId="1" fillId="0" borderId="10" xfId="0" applyFont="1" applyBorder="1" applyAlignment="1">
      <alignment wrapText="1"/>
    </xf>
    <xf numFmtId="0" fontId="1" fillId="0" borderId="11" xfId="0" applyFont="1" applyBorder="1" applyAlignment="1">
      <alignment wrapText="1"/>
    </xf>
    <xf numFmtId="0" fontId="1" fillId="0" borderId="13" xfId="0" applyFont="1" applyBorder="1" applyAlignment="1">
      <alignment wrapText="1"/>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0" xfId="0" applyFont="1" applyBorder="1" applyAlignment="1">
      <alignment/>
    </xf>
    <xf numFmtId="0" fontId="6" fillId="0" borderId="0" xfId="0" applyFont="1" applyBorder="1" applyAlignment="1">
      <alignment/>
    </xf>
    <xf numFmtId="0" fontId="3" fillId="0" borderId="0" xfId="0" applyFont="1" applyAlignment="1">
      <alignment horizontal="center"/>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1" fillId="0" borderId="10" xfId="0" applyFont="1" applyBorder="1" applyAlignment="1">
      <alignment horizontal="left" vertical="center" wrapText="1"/>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wrapText="1"/>
    </xf>
    <xf numFmtId="0" fontId="7" fillId="0" borderId="0" xfId="0" applyFont="1" applyAlignment="1">
      <alignment horizontal="center"/>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vertical="top" wrapText="1"/>
    </xf>
    <xf numFmtId="0" fontId="8" fillId="0" borderId="22" xfId="0" applyFont="1" applyBorder="1" applyAlignment="1">
      <alignment horizontal="center" vertical="top" wrapText="1"/>
    </xf>
    <xf numFmtId="0" fontId="8" fillId="0" borderId="23" xfId="0" applyFont="1" applyBorder="1" applyAlignment="1">
      <alignment horizontal="center" vertical="top" wrapText="1"/>
    </xf>
    <xf numFmtId="0" fontId="8" fillId="0" borderId="24" xfId="0" applyFont="1" applyBorder="1" applyAlignment="1">
      <alignment vertical="top" wrapText="1"/>
    </xf>
    <xf numFmtId="4" fontId="1" fillId="0" borderId="24" xfId="0" applyNumberFormat="1" applyFont="1" applyBorder="1" applyAlignment="1">
      <alignment horizontal="right" vertical="top" wrapText="1"/>
    </xf>
    <xf numFmtId="1" fontId="1" fillId="0" borderId="24" xfId="0" applyNumberFormat="1" applyFont="1" applyBorder="1" applyAlignment="1">
      <alignment horizontal="right" vertical="top" wrapText="1"/>
    </xf>
    <xf numFmtId="0" fontId="8" fillId="0" borderId="25" xfId="0" applyFont="1" applyBorder="1" applyAlignment="1">
      <alignment horizontal="center" vertical="top" wrapText="1"/>
    </xf>
    <xf numFmtId="0" fontId="8" fillId="0" borderId="10" xfId="0" applyFont="1" applyBorder="1" applyAlignment="1">
      <alignment vertical="top" wrapText="1"/>
    </xf>
    <xf numFmtId="4" fontId="1" fillId="0" borderId="26" xfId="0" applyNumberFormat="1" applyFont="1" applyBorder="1" applyAlignment="1">
      <alignment horizontal="right" vertical="top" wrapText="1"/>
    </xf>
    <xf numFmtId="1" fontId="1" fillId="0" borderId="26" xfId="0" applyNumberFormat="1" applyFont="1" applyBorder="1" applyAlignment="1">
      <alignment horizontal="right" vertical="top" wrapText="1"/>
    </xf>
    <xf numFmtId="0" fontId="1" fillId="0" borderId="27" xfId="0" applyFont="1" applyBorder="1" applyAlignment="1">
      <alignment horizontal="center" vertical="top" wrapText="1"/>
    </xf>
    <xf numFmtId="0" fontId="1" fillId="0" borderId="15" xfId="0" applyFont="1" applyBorder="1" applyAlignment="1">
      <alignment vertical="top" wrapText="1"/>
    </xf>
    <xf numFmtId="4" fontId="1" fillId="0" borderId="10" xfId="0" applyNumberFormat="1" applyFont="1" applyBorder="1" applyAlignment="1">
      <alignment horizontal="right" vertical="top" wrapText="1"/>
    </xf>
    <xf numFmtId="1" fontId="1" fillId="0" borderId="10" xfId="0" applyNumberFormat="1" applyFont="1" applyBorder="1" applyAlignment="1">
      <alignment horizontal="right" vertical="top" wrapText="1"/>
    </xf>
    <xf numFmtId="0" fontId="1" fillId="0" borderId="28" xfId="0" applyFont="1" applyBorder="1" applyAlignment="1">
      <alignment horizontal="center" vertical="top" wrapText="1"/>
    </xf>
    <xf numFmtId="0" fontId="1" fillId="0" borderId="11" xfId="0" applyFont="1" applyBorder="1" applyAlignment="1">
      <alignment vertical="top" wrapText="1"/>
    </xf>
    <xf numFmtId="0" fontId="1" fillId="0" borderId="29" xfId="0" applyFont="1" applyBorder="1" applyAlignment="1">
      <alignment horizontal="center" vertical="top" wrapText="1"/>
    </xf>
    <xf numFmtId="0" fontId="1" fillId="0" borderId="30" xfId="0" applyFont="1" applyBorder="1" applyAlignment="1">
      <alignment vertical="top" wrapText="1"/>
    </xf>
    <xf numFmtId="4" fontId="1" fillId="0" borderId="30" xfId="0" applyNumberFormat="1" applyFont="1" applyBorder="1" applyAlignment="1">
      <alignment horizontal="right" vertical="top" wrapText="1"/>
    </xf>
    <xf numFmtId="1" fontId="1" fillId="0" borderId="30" xfId="0" applyNumberFormat="1" applyFont="1" applyBorder="1" applyAlignment="1">
      <alignment horizontal="right" vertical="top" wrapText="1"/>
    </xf>
    <xf numFmtId="0" fontId="1" fillId="0" borderId="31" xfId="0" applyFont="1" applyBorder="1" applyAlignment="1">
      <alignment horizontal="center" vertical="top" wrapText="1"/>
    </xf>
    <xf numFmtId="0" fontId="1" fillId="0" borderId="32" xfId="0" applyFont="1" applyBorder="1" applyAlignment="1">
      <alignment vertical="top" wrapText="1"/>
    </xf>
    <xf numFmtId="4" fontId="1" fillId="0" borderId="32" xfId="0" applyNumberFormat="1" applyFont="1" applyBorder="1" applyAlignment="1">
      <alignment horizontal="right" vertical="top" wrapText="1"/>
    </xf>
    <xf numFmtId="1" fontId="1" fillId="0" borderId="32" xfId="0" applyNumberFormat="1" applyFont="1" applyBorder="1" applyAlignment="1">
      <alignment horizontal="right" vertical="top" wrapText="1"/>
    </xf>
    <xf numFmtId="0" fontId="8" fillId="0" borderId="33"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horizontal="right" vertical="top" wrapText="1"/>
    </xf>
    <xf numFmtId="0" fontId="1" fillId="0" borderId="34" xfId="0" applyFont="1" applyBorder="1" applyAlignment="1">
      <alignment horizontal="center" vertical="top" wrapText="1"/>
    </xf>
    <xf numFmtId="0" fontId="1" fillId="0" borderId="15" xfId="0" applyFont="1" applyBorder="1" applyAlignment="1">
      <alignment horizontal="right" vertical="top" wrapText="1"/>
    </xf>
    <xf numFmtId="1" fontId="1" fillId="0" borderId="0" xfId="0" applyNumberFormat="1" applyFont="1" applyBorder="1" applyAlignment="1">
      <alignment horizontal="right" vertical="top" wrapText="1"/>
    </xf>
    <xf numFmtId="4" fontId="1" fillId="0" borderId="11" xfId="0" applyNumberFormat="1" applyFont="1" applyBorder="1" applyAlignment="1">
      <alignment horizontal="right" vertical="top" wrapText="1"/>
    </xf>
    <xf numFmtId="1" fontId="1" fillId="0" borderId="11" xfId="0" applyNumberFormat="1" applyFont="1" applyBorder="1" applyAlignment="1">
      <alignment horizontal="right" vertical="top" wrapText="1"/>
    </xf>
    <xf numFmtId="0" fontId="1" fillId="0" borderId="10" xfId="0" applyFont="1" applyBorder="1" applyAlignment="1">
      <alignment horizontal="center" vertical="top" wrapText="1"/>
    </xf>
    <xf numFmtId="49" fontId="10" fillId="0" borderId="0" xfId="0" applyNumberFormat="1" applyFont="1" applyAlignment="1">
      <alignment/>
    </xf>
    <xf numFmtId="0" fontId="10" fillId="0" borderId="0" xfId="0" applyFont="1" applyAlignment="1">
      <alignment/>
    </xf>
    <xf numFmtId="0" fontId="3" fillId="0" borderId="0" xfId="0" applyFont="1" applyAlignment="1">
      <alignment/>
    </xf>
    <xf numFmtId="0" fontId="1" fillId="0" borderId="0" xfId="0" applyFont="1" applyFill="1" applyBorder="1" applyAlignment="1">
      <alignment horizontal="center" vertical="top"/>
    </xf>
    <xf numFmtId="49" fontId="8" fillId="0" borderId="35" xfId="0" applyNumberFormat="1" applyFont="1" applyBorder="1" applyAlignment="1">
      <alignment horizontal="center" vertical="center" wrapText="1"/>
    </xf>
    <xf numFmtId="0" fontId="8" fillId="0" borderId="36" xfId="0" applyFont="1" applyBorder="1" applyAlignment="1">
      <alignment horizontal="center" vertical="top" wrapText="1"/>
    </xf>
    <xf numFmtId="0" fontId="8" fillId="0" borderId="37" xfId="0" applyFont="1" applyBorder="1" applyAlignment="1">
      <alignment horizontal="center" vertical="top" wrapText="1"/>
    </xf>
    <xf numFmtId="0" fontId="8" fillId="0" borderId="31" xfId="0" applyFont="1" applyBorder="1" applyAlignment="1">
      <alignment horizontal="center" wrapText="1"/>
    </xf>
    <xf numFmtId="0" fontId="8" fillId="0" borderId="38" xfId="0" applyFont="1" applyBorder="1" applyAlignment="1">
      <alignment horizontal="center" wrapText="1"/>
    </xf>
    <xf numFmtId="0" fontId="8" fillId="0" borderId="39" xfId="0" applyFont="1" applyBorder="1" applyAlignment="1">
      <alignment horizontal="center" vertical="top" wrapText="1"/>
    </xf>
    <xf numFmtId="0" fontId="8" fillId="0" borderId="40" xfId="0" applyFont="1" applyBorder="1" applyAlignment="1">
      <alignment horizontal="center" vertical="top" wrapText="1"/>
    </xf>
    <xf numFmtId="0" fontId="8" fillId="0" borderId="1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49" fontId="8" fillId="0" borderId="43" xfId="0" applyNumberFormat="1" applyFont="1" applyBorder="1" applyAlignment="1">
      <alignment horizontal="center" vertical="center" wrapText="1"/>
    </xf>
    <xf numFmtId="49" fontId="8" fillId="0" borderId="44" xfId="0" applyNumberFormat="1" applyFont="1" applyBorder="1" applyAlignment="1">
      <alignment horizontal="center" vertical="center" wrapText="1"/>
    </xf>
    <xf numFmtId="49" fontId="8" fillId="0" borderId="45" xfId="0" applyNumberFormat="1" applyFont="1" applyBorder="1" applyAlignment="1">
      <alignment horizontal="center" vertical="center" wrapText="1"/>
    </xf>
    <xf numFmtId="49" fontId="8" fillId="0" borderId="46"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168" fontId="1" fillId="0" borderId="10" xfId="0" applyNumberFormat="1" applyFont="1" applyBorder="1" applyAlignment="1">
      <alignment horizontal="center" vertical="center" wrapText="1"/>
    </xf>
    <xf numFmtId="168" fontId="1" fillId="0" borderId="47"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49" fontId="1" fillId="0" borderId="25" xfId="0" applyNumberFormat="1" applyFont="1" applyFill="1" applyBorder="1" applyAlignment="1">
      <alignment horizontal="center" vertical="center" wrapText="1"/>
    </xf>
    <xf numFmtId="168" fontId="1" fillId="0" borderId="47" xfId="0" applyNumberFormat="1" applyFont="1" applyFill="1" applyBorder="1" applyAlignment="1">
      <alignment horizontal="center" vertical="center" wrapText="1"/>
    </xf>
    <xf numFmtId="168" fontId="1" fillId="0" borderId="10" xfId="0" applyNumberFormat="1" applyFont="1" applyFill="1" applyBorder="1" applyAlignment="1">
      <alignment horizontal="center" vertical="center" wrapText="1"/>
    </xf>
    <xf numFmtId="43" fontId="1" fillId="33" borderId="10" xfId="0" applyNumberFormat="1" applyFont="1" applyFill="1" applyBorder="1" applyAlignment="1">
      <alignment/>
    </xf>
    <xf numFmtId="0" fontId="1" fillId="33" borderId="11" xfId="0" applyNumberFormat="1" applyFont="1" applyFill="1" applyBorder="1" applyAlignment="1">
      <alignment horizontal="center" vertical="center" wrapText="1"/>
    </xf>
    <xf numFmtId="0" fontId="1" fillId="33" borderId="49" xfId="0" applyNumberFormat="1" applyFont="1" applyFill="1" applyBorder="1" applyAlignment="1">
      <alignment vertical="center" wrapText="1"/>
    </xf>
    <xf numFmtId="43"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0" fillId="33" borderId="10" xfId="0" applyNumberFormat="1" applyFill="1" applyBorder="1" applyAlignment="1">
      <alignment horizontal="center" vertical="center" wrapText="1"/>
    </xf>
    <xf numFmtId="169" fontId="1" fillId="0" borderId="10" xfId="0" applyNumberFormat="1" applyFont="1" applyBorder="1" applyAlignment="1">
      <alignment horizontal="center" vertical="center"/>
    </xf>
    <xf numFmtId="49" fontId="8" fillId="0" borderId="50" xfId="0" applyNumberFormat="1" applyFont="1" applyBorder="1" applyAlignment="1">
      <alignment horizontal="center" vertical="center" wrapText="1"/>
    </xf>
    <xf numFmtId="0" fontId="8" fillId="0" borderId="51" xfId="0" applyFont="1" applyBorder="1" applyAlignment="1">
      <alignment horizontal="center" wrapText="1"/>
    </xf>
    <xf numFmtId="43" fontId="1" fillId="0" borderId="10" xfId="0" applyNumberFormat="1" applyFont="1" applyBorder="1" applyAlignment="1">
      <alignment horizontal="center" vertical="center" wrapText="1"/>
    </xf>
    <xf numFmtId="43" fontId="10" fillId="0" borderId="0" xfId="0" applyNumberFormat="1" applyFont="1" applyAlignment="1">
      <alignment horizontal="center"/>
    </xf>
    <xf numFmtId="0" fontId="10" fillId="0" borderId="0" xfId="0" applyNumberFormat="1" applyFont="1" applyAlignment="1">
      <alignment/>
    </xf>
    <xf numFmtId="0" fontId="1" fillId="0" borderId="17" xfId="0" applyFont="1" applyBorder="1" applyAlignment="1">
      <alignment horizontal="center" vertical="center" wrapText="1"/>
    </xf>
    <xf numFmtId="0" fontId="3" fillId="0" borderId="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xf>
    <xf numFmtId="43" fontId="0" fillId="0" borderId="10" xfId="0" applyNumberFormat="1" applyBorder="1" applyAlignment="1">
      <alignment horizontal="center" vertical="center"/>
    </xf>
    <xf numFmtId="43" fontId="0" fillId="0" borderId="10" xfId="0" applyNumberFormat="1" applyBorder="1" applyAlignment="1">
      <alignment horizontal="center"/>
    </xf>
    <xf numFmtId="43" fontId="0" fillId="0" borderId="10" xfId="0" applyNumberFormat="1" applyBorder="1" applyAlignment="1">
      <alignment/>
    </xf>
    <xf numFmtId="0" fontId="0" fillId="34" borderId="10" xfId="0" applyFill="1" applyBorder="1" applyAlignment="1">
      <alignment/>
    </xf>
    <xf numFmtId="43" fontId="0" fillId="34" borderId="10" xfId="0" applyNumberFormat="1" applyFill="1" applyBorder="1" applyAlignment="1">
      <alignment horizontal="center" vertical="center"/>
    </xf>
    <xf numFmtId="43" fontId="0" fillId="0" borderId="0" xfId="0" applyNumberFormat="1" applyAlignment="1">
      <alignment/>
    </xf>
    <xf numFmtId="43" fontId="0" fillId="0" borderId="0" xfId="0" applyNumberFormat="1" applyAlignment="1">
      <alignment horizontal="center"/>
    </xf>
    <xf numFmtId="0" fontId="1" fillId="0" borderId="26" xfId="0" applyNumberFormat="1" applyFont="1" applyBorder="1" applyAlignment="1">
      <alignment vertical="center" wrapText="1"/>
    </xf>
    <xf numFmtId="0" fontId="1" fillId="0" borderId="11"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43" fontId="6" fillId="0" borderId="10"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43" fontId="6" fillId="0" borderId="1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3" fontId="6" fillId="0" borderId="11" xfId="0" applyNumberFormat="1" applyFont="1" applyBorder="1" applyAlignment="1">
      <alignment horizontal="center" vertical="center"/>
    </xf>
    <xf numFmtId="43" fontId="1" fillId="0" borderId="10" xfId="0" applyNumberFormat="1" applyFont="1" applyBorder="1" applyAlignment="1">
      <alignment horizontal="center"/>
    </xf>
    <xf numFmtId="43" fontId="1" fillId="0" borderId="52" xfId="0" applyNumberFormat="1" applyFont="1" applyBorder="1" applyAlignment="1">
      <alignment horizontal="center"/>
    </xf>
    <xf numFmtId="43" fontId="1" fillId="0" borderId="12" xfId="0" applyNumberFormat="1" applyFont="1" applyBorder="1" applyAlignment="1">
      <alignment horizontal="center"/>
    </xf>
    <xf numFmtId="43" fontId="1" fillId="0" borderId="11" xfId="0" applyNumberFormat="1" applyFont="1" applyBorder="1" applyAlignment="1">
      <alignment horizontal="center"/>
    </xf>
    <xf numFmtId="43" fontId="1" fillId="0" borderId="53" xfId="0" applyNumberFormat="1" applyFont="1" applyBorder="1" applyAlignment="1">
      <alignment horizontal="center"/>
    </xf>
    <xf numFmtId="43" fontId="1" fillId="0" borderId="13" xfId="0" applyNumberFormat="1" applyFont="1" applyBorder="1" applyAlignment="1">
      <alignment horizontal="center"/>
    </xf>
    <xf numFmtId="43" fontId="1" fillId="0" borderId="52" xfId="0" applyNumberFormat="1" applyFont="1" applyFill="1" applyBorder="1" applyAlignment="1">
      <alignment horizontal="center"/>
    </xf>
    <xf numFmtId="0" fontId="1" fillId="0" borderId="10" xfId="0" applyFont="1" applyFill="1" applyBorder="1" applyAlignment="1">
      <alignment horizontal="center" vertical="center"/>
    </xf>
    <xf numFmtId="43" fontId="1" fillId="0" borderId="10" xfId="0" applyNumberFormat="1" applyFont="1" applyBorder="1" applyAlignment="1">
      <alignment vertical="center" wrapText="1"/>
    </xf>
    <xf numFmtId="43" fontId="8" fillId="0" borderId="10" xfId="0" applyNumberFormat="1" applyFont="1" applyBorder="1" applyAlignment="1">
      <alignment vertical="center" wrapText="1"/>
    </xf>
    <xf numFmtId="43" fontId="8" fillId="0" borderId="10" xfId="0" applyNumberFormat="1" applyFont="1" applyBorder="1" applyAlignment="1">
      <alignment vertical="center"/>
    </xf>
    <xf numFmtId="43" fontId="1" fillId="0" borderId="10" xfId="0" applyNumberFormat="1" applyFont="1" applyBorder="1" applyAlignment="1">
      <alignment vertical="center"/>
    </xf>
    <xf numFmtId="43" fontId="1" fillId="33" borderId="10" xfId="0" applyNumberFormat="1" applyFont="1" applyFill="1" applyBorder="1" applyAlignment="1">
      <alignment vertical="center" wrapText="1"/>
    </xf>
    <xf numFmtId="43" fontId="1" fillId="0" borderId="10" xfId="0" applyNumberFormat="1" applyFont="1" applyFill="1" applyBorder="1" applyAlignment="1">
      <alignment vertical="center" wrapText="1"/>
    </xf>
    <xf numFmtId="43" fontId="8" fillId="33" borderId="10" xfId="0" applyNumberFormat="1" applyFont="1" applyFill="1" applyBorder="1" applyAlignment="1">
      <alignment vertical="center" wrapText="1"/>
    </xf>
    <xf numFmtId="43" fontId="49" fillId="33" borderId="10" xfId="0" applyNumberFormat="1" applyFont="1" applyFill="1" applyBorder="1" applyAlignment="1">
      <alignment vertical="center" wrapText="1"/>
    </xf>
    <xf numFmtId="43" fontId="0" fillId="0" borderId="10" xfId="0" applyNumberFormat="1" applyFont="1" applyBorder="1" applyAlignment="1">
      <alignment vertical="center" wrapText="1"/>
    </xf>
    <xf numFmtId="0" fontId="1" fillId="0" borderId="0" xfId="0" applyFont="1" applyFill="1" applyBorder="1" applyAlignment="1">
      <alignment vertical="top"/>
    </xf>
    <xf numFmtId="0" fontId="3" fillId="0" borderId="0" xfId="0" applyFont="1" applyAlignment="1">
      <alignment/>
    </xf>
    <xf numFmtId="0" fontId="1" fillId="0" borderId="45" xfId="0" applyFont="1" applyFill="1" applyBorder="1" applyAlignment="1">
      <alignment vertical="top"/>
    </xf>
    <xf numFmtId="43" fontId="8" fillId="0" borderId="10" xfId="0" applyNumberFormat="1" applyFont="1" applyFill="1" applyBorder="1" applyAlignment="1">
      <alignment vertical="center" wrapText="1"/>
    </xf>
    <xf numFmtId="43" fontId="8" fillId="0" borderId="54" xfId="0" applyNumberFormat="1" applyFont="1" applyFill="1" applyBorder="1" applyAlignment="1">
      <alignment horizontal="center" vertical="center" wrapText="1"/>
    </xf>
    <xf numFmtId="43" fontId="0" fillId="0" borderId="0" xfId="0" applyNumberFormat="1" applyAlignment="1">
      <alignment horizontal="center" vertical="center"/>
    </xf>
    <xf numFmtId="0" fontId="0" fillId="0" borderId="0" xfId="0" applyAlignment="1">
      <alignment horizontal="center" vertical="center"/>
    </xf>
    <xf numFmtId="0" fontId="0" fillId="35" borderId="0" xfId="0" applyFill="1" applyAlignment="1">
      <alignment/>
    </xf>
    <xf numFmtId="0" fontId="1" fillId="33" borderId="10" xfId="0" applyFont="1" applyFill="1" applyBorder="1" applyAlignment="1">
      <alignment horizontal="center" vertical="center" wrapText="1"/>
    </xf>
    <xf numFmtId="0" fontId="1" fillId="33" borderId="0" xfId="0" applyFont="1" applyFill="1" applyAlignment="1">
      <alignment/>
    </xf>
    <xf numFmtId="0" fontId="1" fillId="33" borderId="10" xfId="0" applyFont="1" applyFill="1" applyBorder="1" applyAlignment="1">
      <alignment vertical="center"/>
    </xf>
    <xf numFmtId="0" fontId="1" fillId="33" borderId="10" xfId="0" applyFont="1" applyFill="1" applyBorder="1" applyAlignment="1">
      <alignment vertical="center" wrapText="1"/>
    </xf>
    <xf numFmtId="0" fontId="10" fillId="0" borderId="0" xfId="0" applyFont="1" applyAlignment="1">
      <alignment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13" fillId="0" borderId="0" xfId="0" applyFont="1" applyAlignment="1">
      <alignment vertical="center"/>
    </xf>
    <xf numFmtId="0" fontId="1" fillId="0" borderId="0" xfId="0" applyFont="1" applyBorder="1" applyAlignment="1">
      <alignment horizontal="center" vertical="center"/>
    </xf>
    <xf numFmtId="0" fontId="0" fillId="0" borderId="0" xfId="0" applyFill="1" applyBorder="1" applyAlignment="1">
      <alignment vertical="center" wrapText="1"/>
    </xf>
    <xf numFmtId="0" fontId="1" fillId="0" borderId="0" xfId="0" applyFont="1" applyBorder="1" applyAlignment="1">
      <alignment horizontal="left" vertical="center" wrapText="1"/>
    </xf>
    <xf numFmtId="43" fontId="1" fillId="0" borderId="55" xfId="0" applyNumberFormat="1" applyFont="1" applyBorder="1" applyAlignment="1">
      <alignment horizontal="center"/>
    </xf>
    <xf numFmtId="43" fontId="1" fillId="0" borderId="55" xfId="0" applyNumberFormat="1" applyFont="1" applyFill="1" applyBorder="1" applyAlignment="1">
      <alignment horizontal="center"/>
    </xf>
    <xf numFmtId="43" fontId="1" fillId="0" borderId="10" xfId="0" applyNumberFormat="1" applyFont="1" applyFill="1" applyBorder="1" applyAlignment="1">
      <alignment horizontal="center"/>
    </xf>
    <xf numFmtId="43" fontId="1" fillId="0" borderId="0" xfId="0" applyNumberFormat="1" applyFont="1" applyAlignment="1">
      <alignment/>
    </xf>
    <xf numFmtId="43" fontId="1" fillId="34" borderId="10" xfId="0" applyNumberFormat="1" applyFont="1" applyFill="1" applyBorder="1" applyAlignment="1">
      <alignment horizontal="center"/>
    </xf>
    <xf numFmtId="0" fontId="3" fillId="0" borderId="0" xfId="0" applyFont="1" applyAlignment="1">
      <alignment horizontal="right" vertical="center"/>
    </xf>
    <xf numFmtId="0" fontId="8" fillId="0" borderId="0" xfId="0" applyFont="1" applyBorder="1" applyAlignment="1">
      <alignment horizontal="righ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57" xfId="0" applyFont="1" applyBorder="1" applyAlignment="1">
      <alignment horizontal="center" vertical="center"/>
    </xf>
    <xf numFmtId="0" fontId="1" fillId="0" borderId="47" xfId="0" applyFont="1" applyBorder="1" applyAlignment="1">
      <alignment horizontal="center" vertical="center"/>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47" xfId="0" applyFont="1" applyBorder="1" applyAlignment="1">
      <alignment horizontal="center" vertical="center" wrapText="1"/>
    </xf>
    <xf numFmtId="49" fontId="10" fillId="0" borderId="11"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0" fillId="0" borderId="56"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11" xfId="0" applyNumberFormat="1" applyFont="1" applyBorder="1" applyAlignment="1">
      <alignment horizontal="center" vertical="center" wrapText="1"/>
    </xf>
    <xf numFmtId="49" fontId="1" fillId="0" borderId="26" xfId="0" applyNumberFormat="1" applyFont="1" applyBorder="1" applyAlignment="1">
      <alignment horizontal="center" vertical="center" wrapText="1"/>
    </xf>
    <xf numFmtId="0" fontId="1" fillId="33" borderId="11" xfId="0" applyFont="1" applyFill="1" applyBorder="1" applyAlignment="1">
      <alignment vertical="center" wrapText="1"/>
    </xf>
    <xf numFmtId="0" fontId="1" fillId="33" borderId="26" xfId="0" applyFont="1" applyFill="1" applyBorder="1" applyAlignment="1">
      <alignment vertical="center" wrapText="1"/>
    </xf>
    <xf numFmtId="0" fontId="1" fillId="33" borderId="56" xfId="0" applyFont="1" applyFill="1" applyBorder="1" applyAlignment="1">
      <alignment vertical="center" wrapText="1"/>
    </xf>
    <xf numFmtId="0" fontId="3" fillId="0" borderId="0" xfId="0" applyFont="1" applyAlignment="1">
      <alignment horizontal="center"/>
    </xf>
    <xf numFmtId="0" fontId="10" fillId="0" borderId="11" xfId="0" applyFont="1" applyBorder="1" applyAlignment="1">
      <alignment horizontal="center" vertical="center" wrapText="1"/>
    </xf>
    <xf numFmtId="0" fontId="10" fillId="0" borderId="26" xfId="0" applyFont="1" applyBorder="1" applyAlignment="1">
      <alignment horizontal="center" vertical="center" wrapText="1"/>
    </xf>
    <xf numFmtId="0" fontId="0" fillId="33" borderId="26" xfId="0" applyFill="1" applyBorder="1" applyAlignment="1">
      <alignment/>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7" xfId="0" applyFont="1" applyBorder="1" applyAlignment="1">
      <alignment horizontal="center" vertical="center" wrapText="1"/>
    </xf>
    <xf numFmtId="0" fontId="4" fillId="0" borderId="0" xfId="0" applyFont="1" applyAlignment="1">
      <alignment horizontal="justify"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vertical="top" wrapText="1"/>
    </xf>
    <xf numFmtId="0" fontId="6" fillId="0" borderId="56" xfId="0" applyFont="1" applyBorder="1" applyAlignment="1">
      <alignment vertical="top" wrapText="1"/>
    </xf>
    <xf numFmtId="0" fontId="6" fillId="0" borderId="11" xfId="0" applyFont="1" applyBorder="1" applyAlignment="1">
      <alignment horizontal="center" vertical="center" wrapText="1"/>
    </xf>
    <xf numFmtId="0" fontId="6" fillId="0" borderId="26" xfId="0" applyFont="1" applyBorder="1" applyAlignment="1">
      <alignment horizontal="center" vertical="center" wrapText="1"/>
    </xf>
    <xf numFmtId="0" fontId="1" fillId="0" borderId="59" xfId="0" applyFont="1" applyBorder="1" applyAlignment="1">
      <alignment horizontal="left" vertical="center" wrapText="1"/>
    </xf>
    <xf numFmtId="0" fontId="1" fillId="0" borderId="60" xfId="0" applyFont="1" applyBorder="1" applyAlignment="1">
      <alignment horizontal="left" vertical="center" wrapText="1"/>
    </xf>
    <xf numFmtId="0" fontId="1" fillId="0" borderId="62" xfId="0" applyFont="1" applyBorder="1" applyAlignment="1">
      <alignment horizontal="left" vertical="center" wrapText="1"/>
    </xf>
    <xf numFmtId="0" fontId="1" fillId="0" borderId="61" xfId="0" applyFont="1" applyBorder="1" applyAlignment="1">
      <alignment horizontal="left" vertical="center" wrapText="1"/>
    </xf>
    <xf numFmtId="0" fontId="1" fillId="0" borderId="56" xfId="0" applyFont="1" applyBorder="1" applyAlignment="1">
      <alignment horizontal="left" vertical="center" wrapText="1"/>
    </xf>
    <xf numFmtId="0" fontId="1" fillId="0" borderId="26"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1" fillId="0" borderId="57" xfId="0" applyFont="1" applyBorder="1" applyAlignment="1">
      <alignment horizontal="center"/>
    </xf>
    <xf numFmtId="0" fontId="1" fillId="0" borderId="47" xfId="0" applyFont="1" applyBorder="1" applyAlignment="1">
      <alignment horizontal="center"/>
    </xf>
    <xf numFmtId="0" fontId="1" fillId="0" borderId="11" xfId="0" applyFont="1" applyBorder="1" applyAlignment="1">
      <alignment vertical="center"/>
    </xf>
    <xf numFmtId="0" fontId="1" fillId="0" borderId="26" xfId="0" applyFont="1" applyBorder="1" applyAlignment="1">
      <alignment vertical="center"/>
    </xf>
    <xf numFmtId="0" fontId="1" fillId="0" borderId="58" xfId="0" applyFont="1" applyBorder="1" applyAlignment="1">
      <alignment horizontal="center"/>
    </xf>
    <xf numFmtId="0" fontId="7" fillId="0" borderId="65" xfId="0" applyNumberFormat="1" applyFont="1" applyBorder="1" applyAlignment="1">
      <alignment horizontal="left" vertical="center" wrapText="1"/>
    </xf>
    <xf numFmtId="0" fontId="7" fillId="0" borderId="17" xfId="0" applyNumberFormat="1" applyFont="1" applyBorder="1" applyAlignment="1">
      <alignment horizontal="left" vertical="center" wrapText="1"/>
    </xf>
    <xf numFmtId="0" fontId="7" fillId="0" borderId="65"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0" xfId="0" applyFont="1" applyBorder="1" applyAlignment="1">
      <alignment horizontal="center" vertical="top" wrapText="1"/>
    </xf>
    <xf numFmtId="0" fontId="1"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35" xfId="0" applyFont="1" applyBorder="1" applyAlignment="1">
      <alignment horizontal="center" vertical="top" wrapText="1"/>
    </xf>
    <xf numFmtId="0" fontId="9" fillId="0" borderId="19" xfId="0" applyFont="1" applyBorder="1" applyAlignment="1">
      <alignment horizontal="center" vertical="top" wrapText="1"/>
    </xf>
    <xf numFmtId="0" fontId="9" fillId="0" borderId="66" xfId="0" applyFont="1" applyBorder="1" applyAlignment="1">
      <alignment horizontal="center" vertical="top" wrapText="1"/>
    </xf>
    <xf numFmtId="0" fontId="9" fillId="0" borderId="67" xfId="0" applyFont="1" applyBorder="1" applyAlignment="1">
      <alignment horizontal="center" vertical="top" wrapText="1"/>
    </xf>
    <xf numFmtId="49" fontId="8" fillId="0" borderId="35" xfId="0" applyNumberFormat="1" applyFont="1" applyBorder="1" applyAlignment="1">
      <alignment horizontal="center" vertical="center" wrapText="1"/>
    </xf>
    <xf numFmtId="49" fontId="8" fillId="0" borderId="6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69" xfId="0" applyNumberFormat="1" applyFont="1" applyBorder="1" applyAlignment="1">
      <alignment horizontal="center" vertical="center" wrapText="1"/>
    </xf>
    <xf numFmtId="0" fontId="12" fillId="0" borderId="0" xfId="0" applyFont="1" applyBorder="1" applyAlignment="1">
      <alignment horizontal="center" wrapText="1"/>
    </xf>
    <xf numFmtId="0" fontId="12" fillId="0" borderId="45" xfId="0" applyFont="1" applyBorder="1" applyAlignment="1">
      <alignment horizontal="center" wrapText="1"/>
    </xf>
    <xf numFmtId="49" fontId="8" fillId="0" borderId="70" xfId="0" applyNumberFormat="1" applyFont="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4"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0" borderId="72"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0" fontId="1" fillId="0" borderId="70" xfId="0" applyNumberFormat="1" applyFont="1" applyBorder="1" applyAlignment="1">
      <alignment horizontal="center" vertical="center" wrapText="1"/>
    </xf>
    <xf numFmtId="0" fontId="1" fillId="0" borderId="69"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73"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74" xfId="0" applyNumberFormat="1" applyFont="1" applyBorder="1" applyAlignment="1">
      <alignment horizontal="center" vertical="center" wrapText="1"/>
    </xf>
    <xf numFmtId="49" fontId="8" fillId="0" borderId="57" xfId="0" applyNumberFormat="1" applyFont="1" applyBorder="1" applyAlignment="1">
      <alignment horizontal="right" vertical="center" wrapText="1"/>
    </xf>
    <xf numFmtId="49" fontId="8" fillId="0" borderId="58" xfId="0" applyNumberFormat="1" applyFont="1" applyBorder="1" applyAlignment="1">
      <alignment horizontal="right" vertical="center" wrapText="1"/>
    </xf>
    <xf numFmtId="49" fontId="8" fillId="0" borderId="47" xfId="0" applyNumberFormat="1" applyFont="1" applyBorder="1" applyAlignment="1">
      <alignment horizontal="right" vertical="center" wrapText="1"/>
    </xf>
    <xf numFmtId="0" fontId="11" fillId="0" borderId="0" xfId="0" applyFont="1" applyFill="1" applyBorder="1" applyAlignment="1">
      <alignment horizontal="center"/>
    </xf>
    <xf numFmtId="0" fontId="1" fillId="0" borderId="17" xfId="0" applyFont="1" applyFill="1" applyBorder="1" applyAlignment="1">
      <alignment horizontal="center"/>
    </xf>
    <xf numFmtId="0" fontId="1" fillId="0" borderId="65" xfId="0" applyFont="1" applyFill="1" applyBorder="1" applyAlignment="1">
      <alignment horizontal="center" vertical="top"/>
    </xf>
    <xf numFmtId="0" fontId="8" fillId="0" borderId="35"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49" fontId="1" fillId="0" borderId="34" xfId="0" applyNumberFormat="1" applyFont="1" applyBorder="1" applyAlignment="1">
      <alignment horizontal="center" vertical="center" wrapText="1"/>
    </xf>
    <xf numFmtId="49" fontId="1" fillId="0" borderId="78" xfId="0" applyNumberFormat="1" applyFont="1" applyBorder="1" applyAlignment="1">
      <alignment horizontal="center" vertical="center" wrapText="1"/>
    </xf>
    <xf numFmtId="49" fontId="1" fillId="0" borderId="79" xfId="0" applyNumberFormat="1" applyFont="1" applyBorder="1" applyAlignment="1">
      <alignment horizontal="center" vertical="center" wrapText="1"/>
    </xf>
    <xf numFmtId="0" fontId="1" fillId="0" borderId="11" xfId="0" applyNumberFormat="1" applyFont="1" applyBorder="1" applyAlignment="1">
      <alignment horizontal="left" vertical="center" wrapText="1"/>
    </xf>
    <xf numFmtId="0" fontId="1" fillId="0" borderId="56" xfId="0" applyNumberFormat="1" applyFont="1" applyBorder="1" applyAlignment="1">
      <alignment horizontal="left" vertical="center" wrapText="1"/>
    </xf>
    <xf numFmtId="0" fontId="1" fillId="0" borderId="26" xfId="0" applyNumberFormat="1" applyFont="1" applyBorder="1" applyAlignment="1">
      <alignment horizontal="left" vertical="center" wrapText="1"/>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49" fontId="8" fillId="0" borderId="23" xfId="0" applyNumberFormat="1" applyFont="1" applyBorder="1" applyAlignment="1">
      <alignment horizontal="center" vertical="center" wrapText="1"/>
    </xf>
    <xf numFmtId="49" fontId="8" fillId="0" borderId="80" xfId="0" applyNumberFormat="1" applyFont="1" applyBorder="1" applyAlignment="1">
      <alignment horizontal="center" vertical="center" wrapText="1"/>
    </xf>
    <xf numFmtId="49" fontId="8" fillId="0" borderId="81" xfId="0" applyNumberFormat="1" applyFont="1" applyBorder="1" applyAlignment="1">
      <alignment horizontal="center" vertical="center" wrapText="1"/>
    </xf>
    <xf numFmtId="49" fontId="1" fillId="0" borderId="27"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0" fontId="1" fillId="33" borderId="14" xfId="0" applyNumberFormat="1" applyFont="1" applyFill="1" applyBorder="1" applyAlignment="1">
      <alignment horizontal="left" vertical="center" wrapText="1"/>
    </xf>
    <xf numFmtId="0" fontId="1" fillId="33" borderId="65" xfId="0" applyNumberFormat="1" applyFont="1" applyFill="1" applyBorder="1" applyAlignment="1">
      <alignment horizontal="left" vertical="center" wrapText="1"/>
    </xf>
    <xf numFmtId="0" fontId="1" fillId="33" borderId="82" xfId="0" applyNumberFormat="1" applyFont="1" applyFill="1" applyBorder="1" applyAlignment="1">
      <alignment horizontal="left" vertical="center" wrapText="1"/>
    </xf>
    <xf numFmtId="0" fontId="1" fillId="33" borderId="54"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wrapText="1"/>
    </xf>
    <xf numFmtId="0" fontId="1" fillId="33" borderId="73" xfId="0" applyNumberFormat="1" applyFont="1" applyFill="1" applyBorder="1" applyAlignment="1">
      <alignment horizontal="left" vertical="center" wrapText="1"/>
    </xf>
    <xf numFmtId="0" fontId="1" fillId="33" borderId="16" xfId="0" applyNumberFormat="1" applyFont="1" applyFill="1" applyBorder="1" applyAlignment="1">
      <alignment horizontal="left" vertical="center" wrapText="1"/>
    </xf>
    <xf numFmtId="0" fontId="1" fillId="33" borderId="17" xfId="0" applyNumberFormat="1" applyFont="1" applyFill="1" applyBorder="1" applyAlignment="1">
      <alignment horizontal="left" vertical="center" wrapText="1"/>
    </xf>
    <xf numFmtId="0" fontId="1" fillId="33" borderId="74" xfId="0" applyNumberFormat="1" applyFont="1" applyFill="1" applyBorder="1" applyAlignment="1">
      <alignment horizontal="left" vertical="center" wrapText="1"/>
    </xf>
    <xf numFmtId="49" fontId="1" fillId="0" borderId="8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49" fontId="1" fillId="0" borderId="56" xfId="0" applyNumberFormat="1" applyFont="1" applyBorder="1" applyAlignment="1">
      <alignment horizontal="left" vertical="center" wrapText="1"/>
    </xf>
    <xf numFmtId="49" fontId="1" fillId="0" borderId="26" xfId="0" applyNumberFormat="1" applyFont="1" applyBorder="1" applyAlignment="1">
      <alignment horizontal="left" vertical="center" wrapText="1"/>
    </xf>
    <xf numFmtId="0" fontId="1" fillId="0" borderId="56" xfId="0" applyNumberFormat="1" applyFont="1" applyFill="1" applyBorder="1" applyAlignment="1">
      <alignment horizontal="left" vertical="center" wrapText="1"/>
    </xf>
    <xf numFmtId="0" fontId="1" fillId="0" borderId="26" xfId="0" applyNumberFormat="1" applyFont="1" applyFill="1" applyBorder="1" applyAlignment="1">
      <alignment horizontal="left" vertical="center" wrapText="1"/>
    </xf>
    <xf numFmtId="49" fontId="1" fillId="0" borderId="56" xfId="0" applyNumberFormat="1" applyFont="1" applyBorder="1" applyAlignment="1">
      <alignment horizontal="center" vertical="center" wrapText="1"/>
    </xf>
    <xf numFmtId="0" fontId="1" fillId="0" borderId="65" xfId="0" applyNumberFormat="1" applyFont="1" applyBorder="1" applyAlignment="1">
      <alignment horizontal="center" vertical="center" wrapText="1"/>
    </xf>
    <xf numFmtId="0" fontId="1" fillId="0" borderId="82" xfId="0" applyNumberFormat="1" applyFont="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1" fillId="0" borderId="48" xfId="0" applyNumberFormat="1" applyFont="1" applyFill="1" applyBorder="1" applyAlignment="1">
      <alignment horizontal="center" vertical="center" wrapText="1"/>
    </xf>
    <xf numFmtId="49" fontId="8" fillId="0" borderId="57" xfId="0" applyNumberFormat="1" applyFont="1" applyFill="1" applyBorder="1" applyAlignment="1">
      <alignment horizontal="right" vertical="center" wrapText="1"/>
    </xf>
    <xf numFmtId="49" fontId="8" fillId="0" borderId="58" xfId="0" applyNumberFormat="1" applyFont="1" applyFill="1" applyBorder="1" applyAlignment="1">
      <alignment horizontal="right" vertical="center" wrapText="1"/>
    </xf>
    <xf numFmtId="49" fontId="8" fillId="0" borderId="47" xfId="0" applyNumberFormat="1" applyFont="1" applyFill="1" applyBorder="1" applyAlignment="1">
      <alignment horizontal="right" vertical="center" wrapText="1"/>
    </xf>
    <xf numFmtId="0" fontId="1" fillId="0" borderId="57" xfId="0" applyNumberFormat="1" applyFont="1" applyFill="1" applyBorder="1" applyAlignment="1">
      <alignment horizontal="center" vertical="center" wrapText="1"/>
    </xf>
    <xf numFmtId="0" fontId="1" fillId="0" borderId="58"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1" fillId="33" borderId="27" xfId="0" applyNumberFormat="1" applyFont="1" applyFill="1" applyBorder="1" applyAlignment="1">
      <alignment horizontal="center" vertical="center" wrapText="1"/>
    </xf>
    <xf numFmtId="0" fontId="1" fillId="33" borderId="56" xfId="0" applyNumberFormat="1" applyFont="1" applyFill="1" applyBorder="1" applyAlignment="1">
      <alignment horizontal="left" vertical="center" wrapText="1"/>
    </xf>
    <xf numFmtId="0" fontId="1" fillId="33" borderId="26" xfId="0" applyNumberFormat="1" applyFont="1" applyFill="1" applyBorder="1" applyAlignment="1">
      <alignment horizontal="left" vertical="center" wrapText="1"/>
    </xf>
    <xf numFmtId="49" fontId="1" fillId="33" borderId="26"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33" borderId="15" xfId="0" applyNumberFormat="1" applyFont="1" applyFill="1" applyBorder="1" applyAlignment="1">
      <alignment horizontal="left" vertical="center" wrapText="1"/>
    </xf>
    <xf numFmtId="0" fontId="1" fillId="33" borderId="18" xfId="0" applyNumberFormat="1" applyFont="1" applyFill="1" applyBorder="1" applyAlignment="1">
      <alignment horizontal="left" vertical="center" wrapText="1"/>
    </xf>
    <xf numFmtId="49" fontId="1" fillId="33" borderId="34" xfId="0" applyNumberFormat="1" applyFont="1" applyFill="1" applyBorder="1" applyAlignment="1">
      <alignment horizontal="center" vertical="center" wrapText="1"/>
    </xf>
    <xf numFmtId="49" fontId="1" fillId="33" borderId="78" xfId="0" applyNumberFormat="1" applyFont="1" applyFill="1" applyBorder="1" applyAlignment="1">
      <alignment horizontal="center" vertical="center" wrapText="1"/>
    </xf>
    <xf numFmtId="49" fontId="1" fillId="33" borderId="79"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1" fillId="33" borderId="56" xfId="0" applyNumberFormat="1" applyFont="1" applyFill="1" applyBorder="1" applyAlignment="1">
      <alignment horizontal="center" vertical="center" wrapText="1"/>
    </xf>
    <xf numFmtId="0" fontId="1" fillId="33" borderId="26" xfId="0" applyNumberFormat="1" applyFont="1" applyFill="1" applyBorder="1" applyAlignment="1">
      <alignment horizontal="center" vertical="center" wrapText="1"/>
    </xf>
    <xf numFmtId="0" fontId="8" fillId="0" borderId="14" xfId="0" applyNumberFormat="1" applyFont="1" applyBorder="1" applyAlignment="1">
      <alignment horizontal="left" vertical="center" wrapText="1"/>
    </xf>
    <xf numFmtId="0" fontId="8" fillId="0" borderId="65" xfId="0" applyNumberFormat="1" applyFont="1" applyBorder="1" applyAlignment="1">
      <alignment horizontal="left" vertical="center" wrapText="1"/>
    </xf>
    <xf numFmtId="0" fontId="8" fillId="0" borderId="15" xfId="0" applyNumberFormat="1" applyFont="1" applyBorder="1" applyAlignment="1">
      <alignment horizontal="left" vertical="center" wrapText="1"/>
    </xf>
    <xf numFmtId="0" fontId="8" fillId="0" borderId="54"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0" fontId="8" fillId="0" borderId="72" xfId="0" applyNumberFormat="1" applyFont="1" applyBorder="1" applyAlignment="1">
      <alignment horizontal="left" vertical="center" wrapText="1"/>
    </xf>
    <xf numFmtId="0" fontId="8" fillId="0" borderId="16"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1" fillId="0" borderId="15" xfId="0" applyNumberFormat="1" applyFont="1" applyBorder="1" applyAlignment="1">
      <alignment horizontal="center" vertical="center" wrapText="1"/>
    </xf>
    <xf numFmtId="0" fontId="1" fillId="0" borderId="7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56"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1" fillId="33" borderId="65" xfId="0" applyNumberFormat="1" applyFont="1" applyFill="1" applyBorder="1" applyAlignment="1">
      <alignment horizontal="left" vertical="center"/>
    </xf>
    <xf numFmtId="0" fontId="1" fillId="33" borderId="15" xfId="0" applyNumberFormat="1" applyFont="1" applyFill="1" applyBorder="1" applyAlignment="1">
      <alignment horizontal="left" vertical="center"/>
    </xf>
    <xf numFmtId="0" fontId="1" fillId="33" borderId="54"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33" borderId="72" xfId="0" applyNumberFormat="1" applyFont="1" applyFill="1" applyBorder="1" applyAlignment="1">
      <alignment horizontal="left" vertical="center"/>
    </xf>
    <xf numFmtId="0" fontId="1" fillId="33" borderId="16" xfId="0" applyNumberFormat="1" applyFont="1" applyFill="1" applyBorder="1" applyAlignment="1">
      <alignment horizontal="left" vertical="center"/>
    </xf>
    <xf numFmtId="0" fontId="1" fillId="33" borderId="17" xfId="0" applyNumberFormat="1" applyFont="1" applyFill="1" applyBorder="1" applyAlignment="1">
      <alignment horizontal="left" vertical="center"/>
    </xf>
    <xf numFmtId="0" fontId="1" fillId="33" borderId="18" xfId="0" applyNumberFormat="1" applyFont="1" applyFill="1" applyBorder="1" applyAlignment="1">
      <alignment horizontal="left" vertical="center"/>
    </xf>
    <xf numFmtId="49" fontId="8" fillId="0" borderId="10" xfId="0" applyNumberFormat="1" applyFont="1" applyBorder="1" applyAlignment="1">
      <alignment horizontal="right" vertical="center" wrapText="1"/>
    </xf>
    <xf numFmtId="0" fontId="1" fillId="33" borderId="11" xfId="0" applyFont="1" applyFill="1" applyBorder="1" applyAlignment="1">
      <alignment horizontal="left" vertical="center" wrapText="1"/>
    </xf>
    <xf numFmtId="0" fontId="1" fillId="33" borderId="56" xfId="0" applyFont="1" applyFill="1" applyBorder="1" applyAlignment="1">
      <alignment horizontal="left" vertical="center"/>
    </xf>
    <xf numFmtId="0" fontId="1" fillId="33" borderId="26" xfId="0" applyFont="1" applyFill="1" applyBorder="1" applyAlignment="1">
      <alignment horizontal="left" vertical="center"/>
    </xf>
    <xf numFmtId="0" fontId="1" fillId="0" borderId="11" xfId="0" applyFont="1" applyBorder="1" applyAlignment="1">
      <alignment horizontal="center" vertical="center"/>
    </xf>
    <xf numFmtId="0" fontId="1" fillId="0" borderId="56" xfId="0" applyFont="1" applyBorder="1" applyAlignment="1">
      <alignment horizontal="center" vertical="center"/>
    </xf>
    <xf numFmtId="0" fontId="1" fillId="0" borderId="26" xfId="0" applyFont="1" applyBorder="1" applyAlignment="1">
      <alignment horizontal="center" vertical="center"/>
    </xf>
    <xf numFmtId="0" fontId="1" fillId="0" borderId="11" xfId="0" applyNumberFormat="1" applyFont="1" applyBorder="1" applyAlignment="1">
      <alignment horizontal="center" vertical="center"/>
    </xf>
    <xf numFmtId="0" fontId="1" fillId="0" borderId="56"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8" fillId="0" borderId="10" xfId="0" applyNumberFormat="1" applyFont="1" applyBorder="1" applyAlignment="1">
      <alignment horizontal="center" vertical="center" wrapText="1"/>
    </xf>
    <xf numFmtId="0" fontId="0" fillId="33" borderId="65" xfId="0" applyFill="1" applyBorder="1" applyAlignment="1">
      <alignment horizontal="left"/>
    </xf>
    <xf numFmtId="0" fontId="0" fillId="33" borderId="82" xfId="0" applyFill="1" applyBorder="1" applyAlignment="1">
      <alignment horizontal="left"/>
    </xf>
    <xf numFmtId="0" fontId="0" fillId="33" borderId="54" xfId="0" applyFill="1" applyBorder="1" applyAlignment="1">
      <alignment horizontal="left"/>
    </xf>
    <xf numFmtId="0" fontId="0" fillId="33" borderId="0" xfId="0" applyFill="1" applyAlignment="1">
      <alignment horizontal="left"/>
    </xf>
    <xf numFmtId="0" fontId="0" fillId="33" borderId="73" xfId="0" applyFill="1" applyBorder="1" applyAlignment="1">
      <alignment horizontal="left"/>
    </xf>
    <xf numFmtId="0" fontId="0" fillId="33" borderId="16" xfId="0" applyFill="1" applyBorder="1" applyAlignment="1">
      <alignment horizontal="left"/>
    </xf>
    <xf numFmtId="0" fontId="0" fillId="33" borderId="17" xfId="0" applyFill="1" applyBorder="1" applyAlignment="1">
      <alignment horizontal="left"/>
    </xf>
    <xf numFmtId="0" fontId="0" fillId="33" borderId="74" xfId="0" applyFill="1" applyBorder="1" applyAlignment="1">
      <alignment horizontal="left"/>
    </xf>
    <xf numFmtId="49" fontId="1" fillId="33" borderId="11" xfId="0" applyNumberFormat="1" applyFont="1" applyFill="1" applyBorder="1" applyAlignment="1">
      <alignment horizontal="center" vertical="center" wrapText="1"/>
    </xf>
    <xf numFmtId="49" fontId="1" fillId="33" borderId="56" xfId="0" applyNumberFormat="1" applyFont="1" applyFill="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54"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72"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xf numFmtId="0" fontId="8" fillId="0" borderId="17"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49" fontId="1" fillId="33" borderId="11" xfId="0" applyNumberFormat="1" applyFont="1" applyFill="1" applyBorder="1" applyAlignment="1">
      <alignment horizontal="left" vertical="center" wrapText="1"/>
    </xf>
    <xf numFmtId="49" fontId="1" fillId="33" borderId="56" xfId="0" applyNumberFormat="1" applyFont="1" applyFill="1" applyBorder="1" applyAlignment="1">
      <alignment horizontal="left" vertical="center" wrapText="1"/>
    </xf>
    <xf numFmtId="49" fontId="1" fillId="33" borderId="26" xfId="0" applyNumberFormat="1" applyFont="1" applyFill="1" applyBorder="1" applyAlignment="1">
      <alignment horizontal="left" vertical="center" wrapText="1"/>
    </xf>
    <xf numFmtId="14" fontId="1" fillId="0" borderId="10" xfId="0" applyNumberFormat="1" applyFont="1" applyBorder="1" applyAlignment="1">
      <alignment horizontal="center" vertical="center" wrapText="1"/>
    </xf>
    <xf numFmtId="49" fontId="7" fillId="0" borderId="0" xfId="0" applyNumberFormat="1" applyFont="1" applyBorder="1" applyAlignment="1">
      <alignment horizontal="left" vertical="center" wrapText="1"/>
    </xf>
    <xf numFmtId="0" fontId="1" fillId="33" borderId="11" xfId="0" applyNumberFormat="1" applyFont="1" applyFill="1" applyBorder="1" applyAlignment="1">
      <alignment horizontal="left" vertical="center" wrapText="1"/>
    </xf>
    <xf numFmtId="0" fontId="11" fillId="0" borderId="0" xfId="0" applyFont="1" applyFill="1" applyBorder="1" applyAlignment="1">
      <alignment horizontal="center" wrapText="1"/>
    </xf>
    <xf numFmtId="0" fontId="11" fillId="0" borderId="17" xfId="0" applyFont="1" applyFill="1" applyBorder="1" applyAlignment="1">
      <alignment horizontal="center" wrapText="1"/>
    </xf>
    <xf numFmtId="0" fontId="1" fillId="0" borderId="0" xfId="0" applyFont="1" applyFill="1" applyBorder="1" applyAlignment="1">
      <alignment horizontal="center" vertical="top"/>
    </xf>
    <xf numFmtId="49" fontId="10" fillId="0" borderId="0" xfId="0" applyNumberFormat="1" applyFont="1" applyAlignment="1">
      <alignment/>
    </xf>
    <xf numFmtId="0" fontId="0" fillId="0" borderId="0" xfId="0" applyAlignment="1">
      <alignment/>
    </xf>
    <xf numFmtId="0" fontId="12" fillId="0" borderId="68" xfId="0" applyFont="1" applyBorder="1" applyAlignment="1">
      <alignment horizontal="center" vertical="center" wrapText="1"/>
    </xf>
    <xf numFmtId="0" fontId="12" fillId="0" borderId="19" xfId="0" applyFont="1" applyBorder="1" applyAlignment="1">
      <alignment horizontal="center" vertical="center" wrapText="1"/>
    </xf>
    <xf numFmtId="49" fontId="8" fillId="0" borderId="50" xfId="0" applyNumberFormat="1" applyFont="1" applyBorder="1" applyAlignment="1">
      <alignment horizontal="center" vertical="center" wrapText="1"/>
    </xf>
    <xf numFmtId="49" fontId="8" fillId="0" borderId="73"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8" fillId="0" borderId="10" xfId="0" applyNumberFormat="1" applyFont="1" applyBorder="1" applyAlignment="1">
      <alignment horizontal="left" vertical="center" wrapText="1"/>
    </xf>
    <xf numFmtId="0" fontId="1" fillId="0" borderId="10" xfId="0" applyFont="1" applyBorder="1" applyAlignment="1">
      <alignment horizontal="center" vertical="center" wrapText="1"/>
    </xf>
    <xf numFmtId="41" fontId="1"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NumberFormat="1" applyFont="1" applyBorder="1" applyAlignment="1">
      <alignment horizontal="center" vertical="center" wrapText="1"/>
    </xf>
    <xf numFmtId="0" fontId="1" fillId="33" borderId="10" xfId="0" applyNumberFormat="1" applyFont="1" applyFill="1" applyBorder="1" applyAlignment="1">
      <alignment horizontal="center" vertical="center" wrapText="1"/>
    </xf>
    <xf numFmtId="0" fontId="8" fillId="0" borderId="10" xfId="0" applyFont="1" applyBorder="1" applyAlignment="1">
      <alignment vertical="center" wrapText="1"/>
    </xf>
    <xf numFmtId="0" fontId="1" fillId="33"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0" fontId="8" fillId="33" borderId="10" xfId="0" applyFont="1" applyFill="1" applyBorder="1" applyAlignment="1">
      <alignment horizontal="center" vertical="center" wrapText="1"/>
    </xf>
    <xf numFmtId="0" fontId="8" fillId="0" borderId="57" xfId="0" applyFont="1" applyBorder="1" applyAlignment="1">
      <alignment horizontal="right" vertical="center" wrapText="1"/>
    </xf>
    <xf numFmtId="0" fontId="8" fillId="0" borderId="58" xfId="0" applyFont="1" applyBorder="1" applyAlignment="1">
      <alignment horizontal="right" vertical="center" wrapText="1"/>
    </xf>
    <xf numFmtId="0" fontId="8" fillId="0" borderId="47" xfId="0" applyFont="1" applyBorder="1" applyAlignment="1">
      <alignment horizontal="right"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12" fillId="0" borderId="10" xfId="0" applyFont="1" applyBorder="1" applyAlignment="1">
      <alignment vertical="center" wrapText="1"/>
    </xf>
    <xf numFmtId="43" fontId="12" fillId="0" borderId="10" xfId="0" applyNumberFormat="1" applyFont="1"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vertical="center"/>
    </xf>
    <xf numFmtId="0" fontId="0" fillId="0" borderId="56" xfId="0" applyBorder="1" applyAlignment="1">
      <alignment horizontal="center" vertical="center" wrapText="1"/>
    </xf>
    <xf numFmtId="0" fontId="0" fillId="0" borderId="26"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olesnikovPV\&#1052;&#1086;&#1080;%20&#1076;&#1086;&#1082;&#1091;&#1084;&#1077;&#1085;&#1090;&#1099;\&#1056;&#1072;&#1073;&#1086;&#1095;&#1080;&#1077;%20&#1076;&#1086;&#1082;&#1091;&#1084;&#1077;&#1085;&#1090;&#1099;\&#1054;&#1058;&#1063;&#1045;&#1058;&#1067;%20&#1055;&#1054;%20&#1043;&#1055;\&#1054;&#1090;&#1095;&#1077;&#1090;%20&#1087;&#1086;%20&#1043;&#1055;%20&#1079;&#1072;%202012%20&#1075;\&#1057;&#1042;&#1054;&#1044;\&#1057;&#1042;&#1054;&#1044;%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2"/>
      <sheetName val="Форма 4 (НИОКР)"/>
      <sheetName val="Форма 5 (ПРОЧИЕ НУЖДЫ)"/>
      <sheetName val="Форма 6"/>
      <sheetName val="Форма 7"/>
      <sheetName val="С палат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5"/>
  <sheetViews>
    <sheetView view="pageBreakPreview" zoomScaleSheetLayoutView="100" workbookViewId="0" topLeftCell="A1">
      <pane ySplit="8" topLeftCell="A9" activePane="bottomLeft" state="frozen"/>
      <selection pane="topLeft" activeCell="A1" sqref="A1"/>
      <selection pane="bottomLeft" activeCell="B1" sqref="B1:B2"/>
    </sheetView>
  </sheetViews>
  <sheetFormatPr defaultColWidth="9.00390625" defaultRowHeight="12.75"/>
  <cols>
    <col min="1" max="1" width="8.00390625" style="1" customWidth="1"/>
    <col min="2" max="2" width="39.625" style="1" customWidth="1"/>
    <col min="3" max="3" width="17.75390625" style="1" customWidth="1"/>
    <col min="4" max="4" width="23.625" style="1" customWidth="1"/>
    <col min="5" max="6" width="13.00390625" style="1" customWidth="1"/>
    <col min="7" max="7" width="30.00390625" style="1" customWidth="1"/>
    <col min="8" max="16384" width="9.125" style="1" customWidth="1"/>
  </cols>
  <sheetData>
    <row r="1" ht="12.75">
      <c r="G1" s="5" t="s">
        <v>11</v>
      </c>
    </row>
    <row r="3" spans="1:7" ht="54" customHeight="1">
      <c r="A3" s="182" t="s">
        <v>596</v>
      </c>
      <c r="B3" s="183"/>
      <c r="C3" s="183"/>
      <c r="D3" s="183"/>
      <c r="E3" s="183"/>
      <c r="F3" s="183"/>
      <c r="G3" s="183"/>
    </row>
    <row r="5" spans="1:7" ht="54.75" customHeight="1">
      <c r="A5" s="179" t="s">
        <v>0</v>
      </c>
      <c r="B5" s="179" t="s">
        <v>8</v>
      </c>
      <c r="C5" s="179" t="s">
        <v>1</v>
      </c>
      <c r="D5" s="186" t="s">
        <v>6</v>
      </c>
      <c r="E5" s="187"/>
      <c r="F5" s="188"/>
      <c r="G5" s="179" t="s">
        <v>7</v>
      </c>
    </row>
    <row r="6" spans="1:7" ht="14.25" customHeight="1">
      <c r="A6" s="180"/>
      <c r="B6" s="180"/>
      <c r="C6" s="180"/>
      <c r="D6" s="179" t="s">
        <v>2</v>
      </c>
      <c r="E6" s="184" t="s">
        <v>5</v>
      </c>
      <c r="F6" s="185"/>
      <c r="G6" s="180"/>
    </row>
    <row r="7" spans="1:7" ht="14.25" customHeight="1">
      <c r="A7" s="181"/>
      <c r="B7" s="181"/>
      <c r="C7" s="181"/>
      <c r="D7" s="181"/>
      <c r="E7" s="3" t="s">
        <v>3</v>
      </c>
      <c r="F7" s="3" t="s">
        <v>4</v>
      </c>
      <c r="G7" s="181"/>
    </row>
    <row r="8" spans="1:7" ht="12.75">
      <c r="A8" s="4">
        <v>1</v>
      </c>
      <c r="B8" s="4">
        <v>2</v>
      </c>
      <c r="C8" s="4">
        <v>3</v>
      </c>
      <c r="D8" s="4">
        <v>4</v>
      </c>
      <c r="E8" s="4">
        <v>5</v>
      </c>
      <c r="F8" s="4">
        <v>6</v>
      </c>
      <c r="G8" s="4">
        <v>7</v>
      </c>
    </row>
    <row r="9" spans="1:7" ht="76.5">
      <c r="A9" s="4">
        <v>1</v>
      </c>
      <c r="B9" s="26" t="s">
        <v>137</v>
      </c>
      <c r="C9" s="4" t="s">
        <v>149</v>
      </c>
      <c r="D9" s="4">
        <v>30</v>
      </c>
      <c r="E9" s="4">
        <v>31.9</v>
      </c>
      <c r="F9" s="4">
        <v>45</v>
      </c>
      <c r="G9" s="28"/>
    </row>
    <row r="10" spans="1:7" ht="72" customHeight="1">
      <c r="A10" s="4">
        <v>2</v>
      </c>
      <c r="B10" s="26" t="s">
        <v>138</v>
      </c>
      <c r="C10" s="4" t="s">
        <v>149</v>
      </c>
      <c r="D10" s="4" t="s">
        <v>152</v>
      </c>
      <c r="E10" s="4" t="s">
        <v>152</v>
      </c>
      <c r="F10" s="4" t="s">
        <v>152</v>
      </c>
      <c r="G10" s="28"/>
    </row>
    <row r="11" spans="1:7" ht="76.5">
      <c r="A11" s="4">
        <v>3</v>
      </c>
      <c r="B11" s="26" t="s">
        <v>139</v>
      </c>
      <c r="C11" s="4" t="s">
        <v>149</v>
      </c>
      <c r="D11" s="4">
        <v>12</v>
      </c>
      <c r="E11" s="4">
        <v>14.4</v>
      </c>
      <c r="F11" s="4">
        <v>15.8</v>
      </c>
      <c r="G11" s="28"/>
    </row>
    <row r="12" spans="1:7" ht="94.5" customHeight="1">
      <c r="A12" s="4">
        <v>4</v>
      </c>
      <c r="B12" s="26" t="s">
        <v>140</v>
      </c>
      <c r="C12" s="4" t="s">
        <v>149</v>
      </c>
      <c r="D12" s="4">
        <v>2.5</v>
      </c>
      <c r="E12" s="4">
        <v>4.6</v>
      </c>
      <c r="F12" s="4">
        <v>4.6</v>
      </c>
      <c r="G12" s="28"/>
    </row>
    <row r="13" spans="1:7" ht="306">
      <c r="A13" s="4">
        <v>5</v>
      </c>
      <c r="B13" s="26" t="s">
        <v>141</v>
      </c>
      <c r="C13" s="4" t="s">
        <v>149</v>
      </c>
      <c r="D13" s="4">
        <v>8</v>
      </c>
      <c r="E13" s="4">
        <v>9.7</v>
      </c>
      <c r="F13" s="3">
        <v>7.2</v>
      </c>
      <c r="G13" s="28" t="s">
        <v>583</v>
      </c>
    </row>
    <row r="14" spans="1:7" ht="63.75">
      <c r="A14" s="4">
        <v>6</v>
      </c>
      <c r="B14" s="26" t="s">
        <v>142</v>
      </c>
      <c r="C14" s="4" t="s">
        <v>150</v>
      </c>
      <c r="D14" s="4">
        <v>1400</v>
      </c>
      <c r="E14" s="4">
        <v>3000</v>
      </c>
      <c r="F14" s="4">
        <v>3000</v>
      </c>
      <c r="G14" s="28"/>
    </row>
    <row r="15" spans="1:7" ht="70.5" customHeight="1">
      <c r="A15" s="4">
        <v>7</v>
      </c>
      <c r="B15" s="26" t="s">
        <v>143</v>
      </c>
      <c r="C15" s="4" t="s">
        <v>149</v>
      </c>
      <c r="D15" s="4">
        <v>2</v>
      </c>
      <c r="E15" s="4">
        <v>3</v>
      </c>
      <c r="F15" s="4">
        <v>3</v>
      </c>
      <c r="G15" s="28"/>
    </row>
    <row r="16" spans="1:7" ht="38.25">
      <c r="A16" s="4">
        <v>8</v>
      </c>
      <c r="B16" s="26" t="s">
        <v>144</v>
      </c>
      <c r="C16" s="4" t="s">
        <v>151</v>
      </c>
      <c r="D16" s="4">
        <v>4222</v>
      </c>
      <c r="E16" s="4">
        <v>189</v>
      </c>
      <c r="F16" s="4">
        <v>192</v>
      </c>
      <c r="G16" s="28"/>
    </row>
    <row r="17" spans="1:7" ht="76.5">
      <c r="A17" s="4">
        <v>9</v>
      </c>
      <c r="B17" s="27" t="s">
        <v>145</v>
      </c>
      <c r="C17" s="4" t="s">
        <v>149</v>
      </c>
      <c r="D17" s="4">
        <v>30</v>
      </c>
      <c r="E17" s="4">
        <v>32.2</v>
      </c>
      <c r="F17" s="4">
        <v>33</v>
      </c>
      <c r="G17" s="28"/>
    </row>
    <row r="18" spans="1:7" ht="67.5" customHeight="1">
      <c r="A18" s="4">
        <v>10</v>
      </c>
      <c r="B18" s="26" t="s">
        <v>146</v>
      </c>
      <c r="C18" s="4" t="s">
        <v>149</v>
      </c>
      <c r="D18" s="4" t="s">
        <v>153</v>
      </c>
      <c r="E18" s="4" t="s">
        <v>154</v>
      </c>
      <c r="F18" s="142" t="s">
        <v>595</v>
      </c>
      <c r="G18" s="28"/>
    </row>
    <row r="19" spans="1:7" ht="106.5" customHeight="1">
      <c r="A19" s="4">
        <v>11</v>
      </c>
      <c r="B19" s="26" t="s">
        <v>147</v>
      </c>
      <c r="C19" s="4" t="s">
        <v>149</v>
      </c>
      <c r="D19" s="4">
        <v>10</v>
      </c>
      <c r="E19" s="4">
        <v>10</v>
      </c>
      <c r="F19" s="4">
        <v>10</v>
      </c>
      <c r="G19" s="28"/>
    </row>
    <row r="20" spans="1:7" ht="89.25">
      <c r="A20" s="4">
        <v>12</v>
      </c>
      <c r="B20" s="26" t="s">
        <v>148</v>
      </c>
      <c r="C20" s="4" t="s">
        <v>149</v>
      </c>
      <c r="D20" s="4">
        <v>91</v>
      </c>
      <c r="E20" s="4">
        <v>93</v>
      </c>
      <c r="F20" s="4">
        <v>93</v>
      </c>
      <c r="G20" s="28"/>
    </row>
    <row r="21" spans="1:7" ht="78.75" customHeight="1">
      <c r="A21" s="4">
        <v>13</v>
      </c>
      <c r="B21" s="26" t="s">
        <v>591</v>
      </c>
      <c r="C21" s="4" t="s">
        <v>149</v>
      </c>
      <c r="D21" s="4">
        <v>12</v>
      </c>
      <c r="E21" s="4">
        <v>41.7</v>
      </c>
      <c r="F21" s="4">
        <v>45.7</v>
      </c>
      <c r="G21" s="28"/>
    </row>
    <row r="22" spans="1:7" ht="69.75" customHeight="1">
      <c r="A22" s="4">
        <v>14</v>
      </c>
      <c r="B22" s="26" t="s">
        <v>592</v>
      </c>
      <c r="C22" s="4" t="s">
        <v>149</v>
      </c>
      <c r="D22" s="4" t="s">
        <v>153</v>
      </c>
      <c r="E22" s="4" t="s">
        <v>154</v>
      </c>
      <c r="F22" s="4" t="s">
        <v>594</v>
      </c>
      <c r="G22" s="28"/>
    </row>
    <row r="23" spans="1:7" ht="11.25" customHeight="1">
      <c r="A23" s="168"/>
      <c r="B23" s="169"/>
      <c r="C23" s="168"/>
      <c r="D23" s="168"/>
      <c r="E23" s="168"/>
      <c r="F23" s="168"/>
      <c r="G23" s="170"/>
    </row>
    <row r="24" ht="12" customHeight="1"/>
    <row r="25" spans="1:7" ht="12.75" customHeight="1">
      <c r="A25" s="6"/>
      <c r="B25" s="178" t="s">
        <v>593</v>
      </c>
      <c r="C25" s="178"/>
      <c r="D25" s="178"/>
      <c r="E25" s="178"/>
      <c r="F25" s="178"/>
      <c r="G25" s="178"/>
    </row>
  </sheetData>
  <sheetProtection/>
  <mergeCells count="9">
    <mergeCell ref="B25:G25"/>
    <mergeCell ref="C5:C7"/>
    <mergeCell ref="D6:D7"/>
    <mergeCell ref="A3:G3"/>
    <mergeCell ref="E6:F6"/>
    <mergeCell ref="D5:F5"/>
    <mergeCell ref="G5:G7"/>
    <mergeCell ref="A5:A7"/>
    <mergeCell ref="B5:B7"/>
  </mergeCells>
  <printOptions/>
  <pageMargins left="0.15" right="0.35" top="0.7874015748031497" bottom="0.3937007874015748" header="0.1968503937007874" footer="0.1968503937007874"/>
  <pageSetup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A1:I12"/>
  <sheetViews>
    <sheetView view="pageBreakPreview" zoomScaleSheetLayoutView="100" zoomScalePageLayoutView="0" workbookViewId="0" topLeftCell="B1">
      <selection activeCell="C5" sqref="C5"/>
    </sheetView>
  </sheetViews>
  <sheetFormatPr defaultColWidth="9.00390625" defaultRowHeight="12.75"/>
  <cols>
    <col min="1" max="1" width="6.125" style="0" customWidth="1"/>
    <col min="2" max="2" width="32.375" style="0" customWidth="1"/>
    <col min="3" max="3" width="17.375" style="0" customWidth="1"/>
    <col min="4" max="4" width="15.625" style="0" customWidth="1"/>
    <col min="5" max="5" width="14.875" style="0" customWidth="1"/>
    <col min="6" max="6" width="16.25390625" style="0" customWidth="1"/>
    <col min="7" max="7" width="15.00390625" style="0" customWidth="1"/>
    <col min="8" max="8" width="17.125" style="0" customWidth="1"/>
    <col min="9" max="9" width="14.875" style="0" customWidth="1"/>
  </cols>
  <sheetData>
    <row r="1" spans="1:9" ht="25.5">
      <c r="A1" s="111" t="s">
        <v>68</v>
      </c>
      <c r="B1" s="112" t="s">
        <v>501</v>
      </c>
      <c r="C1" s="111" t="s">
        <v>502</v>
      </c>
      <c r="D1" s="111" t="s">
        <v>534</v>
      </c>
      <c r="E1" s="112" t="s">
        <v>503</v>
      </c>
      <c r="F1" s="112" t="s">
        <v>504</v>
      </c>
      <c r="G1" s="113" t="s">
        <v>505</v>
      </c>
      <c r="H1" s="113" t="s">
        <v>506</v>
      </c>
      <c r="I1" s="113" t="s">
        <v>507</v>
      </c>
    </row>
    <row r="2" spans="1:9" ht="12.75">
      <c r="A2" s="112">
        <v>1</v>
      </c>
      <c r="B2" s="114" t="s">
        <v>101</v>
      </c>
      <c r="C2" s="115">
        <f>'ПРОЧИЕ (Форма 5)'!H17+'ПРОЧИЕ (Форма 5)'!H30+'ПРОЧИЕ (Форма 5)'!H43+'ПРОЧИЕ (Форма 5)'!H50+'ПРОЧИЕ (Форма 5)'!H57+'ПРОЧИЕ (Форма 5)'!H64</f>
        <v>1060070</v>
      </c>
      <c r="D2" s="115">
        <f>'ПРОЧИЕ (Форма 5)'!I17+'ПРОЧИЕ (Форма 5)'!I30+'ПРОЧИЕ (Форма 5)'!I43+'ПРОЧИЕ (Форма 5)'!I50+'ПРОЧИЕ (Форма 5)'!I57+'ПРОЧИЕ (Форма 5)'!I64</f>
        <v>1025440.67</v>
      </c>
      <c r="E2" s="115">
        <f>'НИОКР (Форма 4)'!F17+'НИОКР (Форма 4)'!F24+'НИОКР (Форма 4)'!F31+'НИОКР (Форма 4)'!F38+'НИОКР (Форма 4)'!F48+'НИОКР (Форма 4)'!F55</f>
        <v>30980</v>
      </c>
      <c r="F2" s="116">
        <f>'НИОКР (Форма 4)'!G17+'НИОКР (Форма 4)'!G24+'НИОКР (Форма 4)'!G31+'НИОКР (Форма 4)'!G38+'НИОКР (Форма 4)'!G48+'НИОКР (Форма 4)'!G55</f>
        <v>20600</v>
      </c>
      <c r="G2" s="116">
        <f>C2+E2</f>
        <v>1091050</v>
      </c>
      <c r="H2" s="116">
        <f>D2+F2</f>
        <v>1046040.67</v>
      </c>
      <c r="I2" s="117">
        <f>G2-H2</f>
        <v>45009.32999999996</v>
      </c>
    </row>
    <row r="3" spans="1:9" ht="12.75">
      <c r="A3" s="112">
        <v>2</v>
      </c>
      <c r="B3" s="114" t="s">
        <v>190</v>
      </c>
      <c r="C3" s="115">
        <f>'ПРОЧИЕ (Форма 5)'!H74+'ПРОЧИЕ (Форма 5)'!H126</f>
        <v>23040</v>
      </c>
      <c r="D3" s="115">
        <f>'ПРОЧИЕ (Форма 5)'!I74+'ПРОЧИЕ (Форма 5)'!I123</f>
        <v>22990</v>
      </c>
      <c r="E3" s="115">
        <f>'НИОКР (Форма 4)'!F62</f>
        <v>4850</v>
      </c>
      <c r="F3" s="116">
        <f>'НИОКР (Форма 4)'!G62</f>
        <v>4365</v>
      </c>
      <c r="G3" s="116">
        <f aca="true" t="shared" si="0" ref="G3:G10">C3+E3</f>
        <v>27890</v>
      </c>
      <c r="H3" s="116">
        <f aca="true" t="shared" si="1" ref="H3:H10">D3+F3</f>
        <v>27355</v>
      </c>
      <c r="I3" s="117">
        <f aca="true" t="shared" si="2" ref="I3:I10">G3-H3</f>
        <v>535</v>
      </c>
    </row>
    <row r="4" spans="1:9" ht="12.75">
      <c r="A4" s="112">
        <v>3</v>
      </c>
      <c r="B4" s="114" t="s">
        <v>191</v>
      </c>
      <c r="C4" s="115">
        <v>0</v>
      </c>
      <c r="D4" s="115">
        <v>0</v>
      </c>
      <c r="E4" s="115">
        <f>'НИОКР (Форма 4)'!F69</f>
        <v>17000</v>
      </c>
      <c r="F4" s="116">
        <f>'НИОКР (Форма 4)'!G69</f>
        <v>16150</v>
      </c>
      <c r="G4" s="116">
        <f t="shared" si="0"/>
        <v>17000</v>
      </c>
      <c r="H4" s="116">
        <f t="shared" si="1"/>
        <v>16150</v>
      </c>
      <c r="I4" s="117">
        <f t="shared" si="2"/>
        <v>850</v>
      </c>
    </row>
    <row r="5" spans="1:9" ht="12.75">
      <c r="A5" s="112">
        <v>4</v>
      </c>
      <c r="B5" s="114" t="s">
        <v>192</v>
      </c>
      <c r="C5" s="115">
        <v>0</v>
      </c>
      <c r="D5" s="115">
        <v>0</v>
      </c>
      <c r="E5" s="115">
        <f>'НИОКР (Форма 4)'!F79+'НИОКР (Форма 4)'!F93</f>
        <v>7890</v>
      </c>
      <c r="F5" s="116">
        <f>'НИОКР (Форма 4)'!G79+'НИОКР (Форма 4)'!G93</f>
        <v>0</v>
      </c>
      <c r="G5" s="116">
        <f t="shared" si="0"/>
        <v>7890</v>
      </c>
      <c r="H5" s="116">
        <f t="shared" si="1"/>
        <v>0</v>
      </c>
      <c r="I5" s="117">
        <f t="shared" si="2"/>
        <v>7890</v>
      </c>
    </row>
    <row r="6" spans="1:9" ht="12.75">
      <c r="A6" s="112">
        <v>5</v>
      </c>
      <c r="B6" s="114" t="s">
        <v>193</v>
      </c>
      <c r="C6" s="115">
        <f>'ПРОЧИЕ (Форма 5)'!H130+'ПРОЧИЕ (Форма 5)'!H137+'ПРОЧИЕ (Форма 5)'!H140</f>
        <v>337200</v>
      </c>
      <c r="D6" s="115">
        <f>'ПРОЧИЕ (Форма 5)'!I130+'ПРОЧИЕ (Форма 5)'!I137+'ПРОЧИЕ (Форма 5)'!I140</f>
        <v>332290.2</v>
      </c>
      <c r="E6" s="115">
        <f>'НИОКР (Форма 4)'!F86</f>
        <v>3640</v>
      </c>
      <c r="F6" s="116">
        <f>'НИОКР (Форма 4)'!G86</f>
        <v>2912</v>
      </c>
      <c r="G6" s="116">
        <f t="shared" si="0"/>
        <v>340840</v>
      </c>
      <c r="H6" s="116">
        <f t="shared" si="1"/>
        <v>335202.2</v>
      </c>
      <c r="I6" s="117">
        <f t="shared" si="2"/>
        <v>5637.799999999988</v>
      </c>
    </row>
    <row r="7" spans="1:9" ht="12.75">
      <c r="A7" s="112">
        <v>6</v>
      </c>
      <c r="B7" s="114" t="s">
        <v>194</v>
      </c>
      <c r="C7" s="115">
        <f>'ПРОЧИЕ (Форма 5)'!H251+'ПРОЧИЕ (Форма 5)'!H258+'ПРОЧИЕ (Форма 5)'!H274</f>
        <v>99000</v>
      </c>
      <c r="D7" s="115">
        <f>'ПРОЧИЕ (Форма 5)'!I251+'ПРОЧИЕ (Форма 5)'!I258+'ПРОЧИЕ (Форма 5)'!I274</f>
        <v>96249.07</v>
      </c>
      <c r="E7" s="115">
        <f>'НИОКР (Форма 4)'!F100</f>
        <v>3040</v>
      </c>
      <c r="F7" s="116">
        <f>'НИОКР (Форма 4)'!G100</f>
        <v>3040</v>
      </c>
      <c r="G7" s="116">
        <f t="shared" si="0"/>
        <v>102040</v>
      </c>
      <c r="H7" s="116">
        <f t="shared" si="1"/>
        <v>99289.07</v>
      </c>
      <c r="I7" s="117">
        <f t="shared" si="2"/>
        <v>2750.929999999993</v>
      </c>
    </row>
    <row r="8" spans="1:9" ht="12.75">
      <c r="A8" s="112">
        <v>7</v>
      </c>
      <c r="B8" s="114" t="s">
        <v>195</v>
      </c>
      <c r="C8" s="115">
        <v>0</v>
      </c>
      <c r="D8" s="115">
        <v>0</v>
      </c>
      <c r="E8" s="115">
        <f>'НИОКР (Форма 4)'!F107+'НИОКР (Форма 4)'!F117</f>
        <v>16380</v>
      </c>
      <c r="F8" s="116">
        <f>'НИОКР (Форма 4)'!G107+'НИОКР (Форма 4)'!G114</f>
        <v>13800</v>
      </c>
      <c r="G8" s="116">
        <f t="shared" si="0"/>
        <v>16380</v>
      </c>
      <c r="H8" s="116">
        <f t="shared" si="1"/>
        <v>13800</v>
      </c>
      <c r="I8" s="117">
        <f t="shared" si="2"/>
        <v>2580</v>
      </c>
    </row>
    <row r="9" spans="1:9" ht="12.75">
      <c r="A9" s="112">
        <v>8</v>
      </c>
      <c r="B9" s="114" t="s">
        <v>196</v>
      </c>
      <c r="C9" s="115">
        <v>0</v>
      </c>
      <c r="D9" s="115">
        <v>0</v>
      </c>
      <c r="E9" s="115">
        <f>'НИОКР (Форма 4)'!F121</f>
        <v>3040</v>
      </c>
      <c r="F9" s="116">
        <f>'НИОКР (Форма 4)'!G121</f>
        <v>3040</v>
      </c>
      <c r="G9" s="116">
        <f t="shared" si="0"/>
        <v>3040</v>
      </c>
      <c r="H9" s="116">
        <f t="shared" si="1"/>
        <v>3040</v>
      </c>
      <c r="I9" s="117">
        <f t="shared" si="2"/>
        <v>0</v>
      </c>
    </row>
    <row r="10" spans="1:9" ht="12.75">
      <c r="A10" s="112">
        <v>9</v>
      </c>
      <c r="B10" s="114" t="s">
        <v>197</v>
      </c>
      <c r="C10" s="115">
        <f>'ПРОЧИЕ (Форма 5)'!H290+'ПРОЧИЕ (Форма 5)'!H318</f>
        <v>84860</v>
      </c>
      <c r="D10" s="115">
        <f>'ПРОЧИЕ (Форма 5)'!I290+'ПРОЧИЕ (Форма 5)'!I318</f>
        <v>81791.5</v>
      </c>
      <c r="E10" s="115">
        <f>'НИОКР (Форма 4)'!F128+'НИОКР (Форма 4)'!F135+'НИОКР (Форма 4)'!F142+'НИОКР (Форма 4)'!F149</f>
        <v>17010</v>
      </c>
      <c r="F10" s="116">
        <f>'НИОКР (Форма 4)'!G128+'НИОКР (Форма 4)'!G135+'НИОКР (Форма 4)'!G142+'НИОКР (Форма 4)'!G149</f>
        <v>16700</v>
      </c>
      <c r="G10" s="116">
        <f t="shared" si="0"/>
        <v>101870</v>
      </c>
      <c r="H10" s="116">
        <f t="shared" si="1"/>
        <v>98491.5</v>
      </c>
      <c r="I10" s="117">
        <f t="shared" si="2"/>
        <v>3378.5</v>
      </c>
    </row>
    <row r="11" spans="1:9" ht="12.75">
      <c r="A11" s="118"/>
      <c r="B11" s="118" t="s">
        <v>508</v>
      </c>
      <c r="C11" s="119">
        <f aca="true" t="shared" si="3" ref="C11:I11">C2+C3+C4+C5+C6+C7+C8+C9+C10</f>
        <v>1604170</v>
      </c>
      <c r="D11" s="119">
        <f t="shared" si="3"/>
        <v>1558761.4400000002</v>
      </c>
      <c r="E11" s="119">
        <f t="shared" si="3"/>
        <v>103830</v>
      </c>
      <c r="F11" s="119">
        <f t="shared" si="3"/>
        <v>80607</v>
      </c>
      <c r="G11" s="119">
        <f t="shared" si="3"/>
        <v>1708000</v>
      </c>
      <c r="H11" s="119">
        <f t="shared" si="3"/>
        <v>1639368.44</v>
      </c>
      <c r="I11" s="119">
        <f t="shared" si="3"/>
        <v>68631.55999999994</v>
      </c>
    </row>
    <row r="12" spans="3:9" ht="30" customHeight="1">
      <c r="C12" s="120"/>
      <c r="D12" s="120"/>
      <c r="E12" s="121"/>
      <c r="F12" s="120"/>
      <c r="G12" s="120"/>
      <c r="H12" s="120"/>
      <c r="I12" s="120"/>
    </row>
  </sheetData>
  <sheetProtection/>
  <printOptions/>
  <pageMargins left="0.7" right="0.7" top="0.75" bottom="0.75" header="0.3" footer="0.3"/>
  <pageSetup horizontalDpi="600" verticalDpi="600" orientation="landscape" paperSize="9" scale="89" r:id="rId1"/>
</worksheet>
</file>

<file path=xl/worksheets/sheet11.xml><?xml version="1.0" encoding="utf-8"?>
<worksheet xmlns="http://schemas.openxmlformats.org/spreadsheetml/2006/main" xmlns:r="http://schemas.openxmlformats.org/officeDocument/2006/relationships">
  <dimension ref="A1:F5"/>
  <sheetViews>
    <sheetView tabSelected="1" view="pageBreakPreview" zoomScaleSheetLayoutView="100" zoomScalePageLayoutView="0" workbookViewId="0" topLeftCell="A1">
      <selection activeCell="K5" sqref="K5"/>
    </sheetView>
  </sheetViews>
  <sheetFormatPr defaultColWidth="9.00390625" defaultRowHeight="12.75"/>
  <cols>
    <col min="1" max="1" width="25.625" style="0" customWidth="1"/>
    <col min="2" max="2" width="19.25390625" style="0" customWidth="1"/>
    <col min="3" max="3" width="19.125" style="0" customWidth="1"/>
    <col min="4" max="4" width="16.875" style="0" customWidth="1"/>
    <col min="5" max="5" width="14.00390625" style="0" customWidth="1"/>
    <col min="6" max="6" width="44.625" style="0" customWidth="1"/>
  </cols>
  <sheetData>
    <row r="1" spans="1:6" ht="81.75" customHeight="1">
      <c r="A1" s="114"/>
      <c r="B1" s="111" t="s">
        <v>697</v>
      </c>
      <c r="C1" s="111" t="s">
        <v>688</v>
      </c>
      <c r="D1" s="111" t="s">
        <v>689</v>
      </c>
      <c r="E1" s="111" t="s">
        <v>690</v>
      </c>
      <c r="F1" s="112" t="s">
        <v>691</v>
      </c>
    </row>
    <row r="2" spans="1:6" ht="90" customHeight="1">
      <c r="A2" s="425" t="s">
        <v>692</v>
      </c>
      <c r="B2" s="426">
        <f>SUM(B3:B5)</f>
        <v>830890</v>
      </c>
      <c r="C2" s="426">
        <f>SUM(C3:C5)</f>
        <v>830890</v>
      </c>
      <c r="D2" s="426">
        <f>SUM(D3:D5)</f>
        <v>557333.14174</v>
      </c>
      <c r="E2" s="426">
        <f>SUM(E3:E5)</f>
        <v>273556.85826</v>
      </c>
      <c r="F2" s="427" t="s">
        <v>696</v>
      </c>
    </row>
    <row r="3" spans="1:6" ht="22.5" customHeight="1">
      <c r="A3" s="428" t="s">
        <v>693</v>
      </c>
      <c r="B3" s="115">
        <f>'ПРОЧИЕ (Форма 5)'!H21</f>
        <v>208994.52</v>
      </c>
      <c r="C3" s="115">
        <f>B3</f>
        <v>208994.52</v>
      </c>
      <c r="D3" s="115">
        <v>52720.73507</v>
      </c>
      <c r="E3" s="115">
        <f>C3-D3</f>
        <v>156273.78493</v>
      </c>
      <c r="F3" s="429"/>
    </row>
    <row r="4" spans="1:6" ht="24" customHeight="1">
      <c r="A4" s="428" t="s">
        <v>694</v>
      </c>
      <c r="B4" s="115">
        <f>'ПРОЧИЕ (Форма 5)'!H27</f>
        <v>347863.92</v>
      </c>
      <c r="C4" s="115">
        <f>B4</f>
        <v>347863.92</v>
      </c>
      <c r="D4" s="115">
        <v>346863.92</v>
      </c>
      <c r="E4" s="115">
        <f>C4-D4</f>
        <v>1000</v>
      </c>
      <c r="F4" s="429"/>
    </row>
    <row r="5" spans="1:6" ht="23.25" customHeight="1">
      <c r="A5" s="428" t="s">
        <v>695</v>
      </c>
      <c r="B5" s="115">
        <f>'ПРОЧИЕ (Форма 5)'!H24</f>
        <v>274031.56</v>
      </c>
      <c r="C5" s="115">
        <f>B5</f>
        <v>274031.56</v>
      </c>
      <c r="D5" s="115">
        <v>157748.48667</v>
      </c>
      <c r="E5" s="115">
        <f>C5-D5</f>
        <v>116283.07332999998</v>
      </c>
      <c r="F5" s="430"/>
    </row>
  </sheetData>
  <sheetProtection/>
  <mergeCells count="1">
    <mergeCell ref="F2:F5"/>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J56"/>
  <sheetViews>
    <sheetView view="pageBreakPreview" zoomScale="75" zoomScaleSheetLayoutView="75" zoomScalePageLayoutView="0" workbookViewId="0" topLeftCell="B31">
      <selection activeCell="B53" sqref="B53:B54"/>
    </sheetView>
  </sheetViews>
  <sheetFormatPr defaultColWidth="9.00390625" defaultRowHeight="12.75"/>
  <cols>
    <col min="1" max="1" width="6.375" style="164" customWidth="1"/>
    <col min="2" max="2" width="30.00390625" style="1" customWidth="1"/>
    <col min="3" max="3" width="21.125" style="1" customWidth="1"/>
    <col min="4" max="5" width="9.875" style="1" customWidth="1"/>
    <col min="6" max="6" width="10.00390625" style="1" customWidth="1"/>
    <col min="7" max="7" width="10.125" style="1" customWidth="1"/>
    <col min="8" max="8" width="41.125" style="1" customWidth="1"/>
    <col min="9" max="9" width="129.25390625" style="161" customWidth="1"/>
    <col min="10" max="10" width="11.875" style="1" customWidth="1"/>
    <col min="11" max="16384" width="9.125" style="1" customWidth="1"/>
  </cols>
  <sheetData>
    <row r="1" ht="15.75">
      <c r="J1" s="5" t="s">
        <v>12</v>
      </c>
    </row>
    <row r="3" spans="1:10" ht="15.75">
      <c r="A3" s="200" t="s">
        <v>588</v>
      </c>
      <c r="B3" s="200"/>
      <c r="C3" s="200"/>
      <c r="D3" s="200"/>
      <c r="E3" s="200"/>
      <c r="F3" s="200"/>
      <c r="G3" s="200"/>
      <c r="H3" s="200"/>
      <c r="I3" s="200"/>
      <c r="J3" s="200"/>
    </row>
    <row r="4" spans="1:10" ht="15.75">
      <c r="A4" s="200"/>
      <c r="B4" s="200"/>
      <c r="C4" s="200"/>
      <c r="D4" s="200"/>
      <c r="E4" s="200"/>
      <c r="F4" s="200"/>
      <c r="G4" s="200"/>
      <c r="H4" s="200"/>
      <c r="I4" s="200"/>
      <c r="J4" s="200"/>
    </row>
    <row r="6" spans="1:10" ht="12.75">
      <c r="A6" s="201" t="s">
        <v>0</v>
      </c>
      <c r="B6" s="179" t="s">
        <v>13</v>
      </c>
      <c r="C6" s="179" t="s">
        <v>14</v>
      </c>
      <c r="D6" s="184" t="s">
        <v>15</v>
      </c>
      <c r="E6" s="185"/>
      <c r="F6" s="184" t="s">
        <v>16</v>
      </c>
      <c r="G6" s="185"/>
      <c r="H6" s="184" t="s">
        <v>17</v>
      </c>
      <c r="I6" s="185"/>
      <c r="J6" s="179" t="s">
        <v>587</v>
      </c>
    </row>
    <row r="7" spans="1:10" ht="69.75" customHeight="1">
      <c r="A7" s="202"/>
      <c r="B7" s="181"/>
      <c r="C7" s="181"/>
      <c r="D7" s="3" t="s">
        <v>18</v>
      </c>
      <c r="E7" s="3" t="s">
        <v>19</v>
      </c>
      <c r="F7" s="3" t="s">
        <v>18</v>
      </c>
      <c r="G7" s="3" t="s">
        <v>19</v>
      </c>
      <c r="H7" s="3" t="s">
        <v>202</v>
      </c>
      <c r="I7" s="160" t="s">
        <v>203</v>
      </c>
      <c r="J7" s="181"/>
    </row>
    <row r="8" spans="1:10" ht="15.75">
      <c r="A8" s="165">
        <v>1</v>
      </c>
      <c r="B8" s="4">
        <v>2</v>
      </c>
      <c r="C8" s="4">
        <v>3</v>
      </c>
      <c r="D8" s="4">
        <v>4</v>
      </c>
      <c r="E8" s="4">
        <v>5</v>
      </c>
      <c r="F8" s="4">
        <v>6</v>
      </c>
      <c r="G8" s="4">
        <v>7</v>
      </c>
      <c r="H8" s="4">
        <v>8</v>
      </c>
      <c r="I8" s="162">
        <v>9</v>
      </c>
      <c r="J8" s="4">
        <v>10</v>
      </c>
    </row>
    <row r="9" spans="1:10" ht="110.25" customHeight="1">
      <c r="A9" s="166" t="s">
        <v>20</v>
      </c>
      <c r="B9" s="28" t="s">
        <v>155</v>
      </c>
      <c r="C9" s="3" t="s">
        <v>101</v>
      </c>
      <c r="D9" s="30" t="s">
        <v>205</v>
      </c>
      <c r="E9" s="30" t="s">
        <v>206</v>
      </c>
      <c r="F9" s="30" t="s">
        <v>205</v>
      </c>
      <c r="G9" s="30" t="s">
        <v>206</v>
      </c>
      <c r="H9" s="28" t="s">
        <v>204</v>
      </c>
      <c r="I9" s="163" t="s">
        <v>550</v>
      </c>
      <c r="J9" s="28"/>
    </row>
    <row r="10" spans="1:10" ht="136.5" customHeight="1">
      <c r="A10" s="166" t="s">
        <v>21</v>
      </c>
      <c r="B10" s="28" t="s">
        <v>156</v>
      </c>
      <c r="C10" s="3" t="s">
        <v>101</v>
      </c>
      <c r="D10" s="30" t="s">
        <v>207</v>
      </c>
      <c r="E10" s="30" t="s">
        <v>208</v>
      </c>
      <c r="F10" s="30" t="s">
        <v>205</v>
      </c>
      <c r="G10" s="30" t="s">
        <v>206</v>
      </c>
      <c r="H10" s="28" t="s">
        <v>209</v>
      </c>
      <c r="I10" s="163" t="s">
        <v>551</v>
      </c>
      <c r="J10" s="28"/>
    </row>
    <row r="11" spans="1:10" ht="212.25" customHeight="1">
      <c r="A11" s="166" t="s">
        <v>22</v>
      </c>
      <c r="B11" s="28" t="s">
        <v>157</v>
      </c>
      <c r="C11" s="3" t="s">
        <v>101</v>
      </c>
      <c r="D11" s="30" t="s">
        <v>205</v>
      </c>
      <c r="E11" s="30" t="s">
        <v>208</v>
      </c>
      <c r="F11" s="30" t="s">
        <v>205</v>
      </c>
      <c r="G11" s="30" t="s">
        <v>208</v>
      </c>
      <c r="H11" s="28" t="s">
        <v>210</v>
      </c>
      <c r="I11" s="163" t="s">
        <v>552</v>
      </c>
      <c r="J11" s="28"/>
    </row>
    <row r="12" spans="1:10" ht="214.5" customHeight="1">
      <c r="A12" s="166" t="s">
        <v>69</v>
      </c>
      <c r="B12" s="28" t="s">
        <v>158</v>
      </c>
      <c r="C12" s="3" t="s">
        <v>101</v>
      </c>
      <c r="D12" s="30" t="s">
        <v>205</v>
      </c>
      <c r="E12" s="30" t="s">
        <v>206</v>
      </c>
      <c r="F12" s="30" t="s">
        <v>205</v>
      </c>
      <c r="G12" s="30" t="s">
        <v>206</v>
      </c>
      <c r="H12" s="28" t="s">
        <v>211</v>
      </c>
      <c r="I12" s="163" t="s">
        <v>553</v>
      </c>
      <c r="J12" s="28"/>
    </row>
    <row r="13" spans="1:10" ht="409.5" customHeight="1">
      <c r="A13" s="189" t="s">
        <v>70</v>
      </c>
      <c r="B13" s="179" t="s">
        <v>159</v>
      </c>
      <c r="C13" s="179" t="s">
        <v>101</v>
      </c>
      <c r="D13" s="191" t="s">
        <v>198</v>
      </c>
      <c r="E13" s="191" t="s">
        <v>199</v>
      </c>
      <c r="F13" s="191" t="s">
        <v>198</v>
      </c>
      <c r="G13" s="191" t="s">
        <v>199</v>
      </c>
      <c r="H13" s="179" t="s">
        <v>212</v>
      </c>
      <c r="I13" s="197" t="s">
        <v>612</v>
      </c>
      <c r="J13" s="179"/>
    </row>
    <row r="14" spans="1:10" ht="408.75" customHeight="1">
      <c r="A14" s="193"/>
      <c r="B14" s="180"/>
      <c r="C14" s="180"/>
      <c r="D14" s="194"/>
      <c r="E14" s="194"/>
      <c r="F14" s="194"/>
      <c r="G14" s="194"/>
      <c r="H14" s="180"/>
      <c r="I14" s="199"/>
      <c r="J14" s="180"/>
    </row>
    <row r="15" spans="1:10" ht="408.75" customHeight="1">
      <c r="A15" s="193"/>
      <c r="B15" s="180"/>
      <c r="C15" s="180"/>
      <c r="D15" s="194"/>
      <c r="E15" s="194"/>
      <c r="F15" s="194"/>
      <c r="G15" s="194"/>
      <c r="H15" s="180"/>
      <c r="I15" s="199"/>
      <c r="J15" s="180"/>
    </row>
    <row r="16" spans="1:10" ht="67.5" customHeight="1">
      <c r="A16" s="190"/>
      <c r="B16" s="181"/>
      <c r="C16" s="181"/>
      <c r="D16" s="192"/>
      <c r="E16" s="192"/>
      <c r="F16" s="192"/>
      <c r="G16" s="192"/>
      <c r="H16" s="181"/>
      <c r="I16" s="198"/>
      <c r="J16" s="181"/>
    </row>
    <row r="17" spans="1:10" ht="409.5" customHeight="1">
      <c r="A17" s="189" t="s">
        <v>71</v>
      </c>
      <c r="B17" s="179" t="s">
        <v>160</v>
      </c>
      <c r="C17" s="179" t="s">
        <v>101</v>
      </c>
      <c r="D17" s="191" t="s">
        <v>198</v>
      </c>
      <c r="E17" s="191" t="s">
        <v>200</v>
      </c>
      <c r="F17" s="191" t="s">
        <v>198</v>
      </c>
      <c r="G17" s="191" t="s">
        <v>200</v>
      </c>
      <c r="H17" s="179" t="s">
        <v>213</v>
      </c>
      <c r="I17" s="197" t="s">
        <v>571</v>
      </c>
      <c r="J17" s="179"/>
    </row>
    <row r="18" spans="1:10" ht="48" customHeight="1">
      <c r="A18" s="190"/>
      <c r="B18" s="181"/>
      <c r="C18" s="181"/>
      <c r="D18" s="192"/>
      <c r="E18" s="192"/>
      <c r="F18" s="192"/>
      <c r="G18" s="192"/>
      <c r="H18" s="181"/>
      <c r="I18" s="198"/>
      <c r="J18" s="181"/>
    </row>
    <row r="19" spans="1:10" ht="216" customHeight="1">
      <c r="A19" s="166" t="s">
        <v>72</v>
      </c>
      <c r="B19" s="28" t="s">
        <v>161</v>
      </c>
      <c r="C19" s="3" t="s">
        <v>101</v>
      </c>
      <c r="D19" s="29" t="s">
        <v>198</v>
      </c>
      <c r="E19" s="29" t="s">
        <v>200</v>
      </c>
      <c r="F19" s="29" t="s">
        <v>198</v>
      </c>
      <c r="G19" s="29" t="s">
        <v>200</v>
      </c>
      <c r="H19" s="28" t="s">
        <v>214</v>
      </c>
      <c r="I19" s="163" t="s">
        <v>572</v>
      </c>
      <c r="J19" s="28"/>
    </row>
    <row r="20" spans="1:10" ht="203.25" customHeight="1">
      <c r="A20" s="166" t="s">
        <v>73</v>
      </c>
      <c r="B20" s="28" t="s">
        <v>162</v>
      </c>
      <c r="C20" s="3" t="s">
        <v>101</v>
      </c>
      <c r="D20" s="29" t="s">
        <v>198</v>
      </c>
      <c r="E20" s="29" t="s">
        <v>198</v>
      </c>
      <c r="F20" s="29" t="s">
        <v>198</v>
      </c>
      <c r="G20" s="29" t="s">
        <v>198</v>
      </c>
      <c r="H20" s="28" t="s">
        <v>215</v>
      </c>
      <c r="I20" s="163" t="s">
        <v>573</v>
      </c>
      <c r="J20" s="28"/>
    </row>
    <row r="21" spans="1:10" ht="223.5" customHeight="1">
      <c r="A21" s="166" t="s">
        <v>74</v>
      </c>
      <c r="B21" s="28" t="s">
        <v>163</v>
      </c>
      <c r="C21" s="3" t="s">
        <v>101</v>
      </c>
      <c r="D21" s="29" t="s">
        <v>198</v>
      </c>
      <c r="E21" s="29" t="s">
        <v>199</v>
      </c>
      <c r="F21" s="29" t="s">
        <v>198</v>
      </c>
      <c r="G21" s="29" t="s">
        <v>199</v>
      </c>
      <c r="H21" s="28" t="s">
        <v>216</v>
      </c>
      <c r="I21" s="163" t="s">
        <v>578</v>
      </c>
      <c r="J21" s="28"/>
    </row>
    <row r="22" spans="1:10" ht="256.5" customHeight="1">
      <c r="A22" s="166" t="s">
        <v>75</v>
      </c>
      <c r="B22" s="28" t="s">
        <v>164</v>
      </c>
      <c r="C22" s="3" t="s">
        <v>101</v>
      </c>
      <c r="D22" s="29" t="s">
        <v>198</v>
      </c>
      <c r="E22" s="29" t="s">
        <v>199</v>
      </c>
      <c r="F22" s="29" t="s">
        <v>198</v>
      </c>
      <c r="G22" s="29" t="s">
        <v>199</v>
      </c>
      <c r="H22" s="28" t="s">
        <v>217</v>
      </c>
      <c r="I22" s="163" t="s">
        <v>580</v>
      </c>
      <c r="J22" s="28"/>
    </row>
    <row r="23" spans="1:10" ht="146.25" customHeight="1">
      <c r="A23" s="166" t="s">
        <v>76</v>
      </c>
      <c r="B23" s="28" t="s">
        <v>165</v>
      </c>
      <c r="C23" s="3" t="s">
        <v>101</v>
      </c>
      <c r="D23" s="29" t="s">
        <v>198</v>
      </c>
      <c r="E23" s="29" t="s">
        <v>200</v>
      </c>
      <c r="F23" s="29" t="s">
        <v>198</v>
      </c>
      <c r="G23" s="29" t="s">
        <v>200</v>
      </c>
      <c r="H23" s="28" t="s">
        <v>218</v>
      </c>
      <c r="I23" s="163" t="s">
        <v>569</v>
      </c>
      <c r="J23" s="28"/>
    </row>
    <row r="24" spans="1:10" ht="409.5" customHeight="1">
      <c r="A24" s="189" t="s">
        <v>77</v>
      </c>
      <c r="B24" s="179" t="s">
        <v>166</v>
      </c>
      <c r="C24" s="179" t="s">
        <v>101</v>
      </c>
      <c r="D24" s="191" t="s">
        <v>198</v>
      </c>
      <c r="E24" s="191" t="s">
        <v>200</v>
      </c>
      <c r="F24" s="191" t="s">
        <v>198</v>
      </c>
      <c r="G24" s="191" t="s">
        <v>200</v>
      </c>
      <c r="H24" s="179" t="s">
        <v>219</v>
      </c>
      <c r="I24" s="197" t="s">
        <v>570</v>
      </c>
      <c r="J24" s="179"/>
    </row>
    <row r="25" spans="1:10" ht="33" customHeight="1">
      <c r="A25" s="190"/>
      <c r="B25" s="181"/>
      <c r="C25" s="181"/>
      <c r="D25" s="192"/>
      <c r="E25" s="192"/>
      <c r="F25" s="192"/>
      <c r="G25" s="192"/>
      <c r="H25" s="181"/>
      <c r="I25" s="198"/>
      <c r="J25" s="181"/>
    </row>
    <row r="26" spans="1:10" ht="129" customHeight="1">
      <c r="A26" s="166" t="s">
        <v>78</v>
      </c>
      <c r="B26" s="28" t="s">
        <v>167</v>
      </c>
      <c r="C26" s="3" t="s">
        <v>190</v>
      </c>
      <c r="D26" s="30" t="s">
        <v>207</v>
      </c>
      <c r="E26" s="30" t="s">
        <v>208</v>
      </c>
      <c r="F26" s="30" t="s">
        <v>207</v>
      </c>
      <c r="G26" s="30" t="s">
        <v>206</v>
      </c>
      <c r="H26" s="28" t="s">
        <v>220</v>
      </c>
      <c r="I26" s="163" t="s">
        <v>554</v>
      </c>
      <c r="J26" s="28"/>
    </row>
    <row r="27" spans="1:10" ht="358.5" customHeight="1">
      <c r="A27" s="166" t="s">
        <v>79</v>
      </c>
      <c r="B27" s="28" t="s">
        <v>168</v>
      </c>
      <c r="C27" s="3" t="s">
        <v>190</v>
      </c>
      <c r="D27" s="29" t="s">
        <v>198</v>
      </c>
      <c r="E27" s="29" t="s">
        <v>200</v>
      </c>
      <c r="F27" s="29" t="s">
        <v>198</v>
      </c>
      <c r="G27" s="29" t="s">
        <v>200</v>
      </c>
      <c r="H27" s="28" t="s">
        <v>221</v>
      </c>
      <c r="I27" s="163" t="s">
        <v>563</v>
      </c>
      <c r="J27" s="28"/>
    </row>
    <row r="28" spans="1:10" ht="196.5" customHeight="1">
      <c r="A28" s="166" t="s">
        <v>80</v>
      </c>
      <c r="B28" s="28" t="s">
        <v>169</v>
      </c>
      <c r="C28" s="3" t="s">
        <v>190</v>
      </c>
      <c r="D28" s="29" t="s">
        <v>198</v>
      </c>
      <c r="E28" s="29" t="s">
        <v>200</v>
      </c>
      <c r="F28" s="29" t="s">
        <v>198</v>
      </c>
      <c r="G28" s="29" t="s">
        <v>200</v>
      </c>
      <c r="H28" s="28" t="s">
        <v>222</v>
      </c>
      <c r="I28" s="163" t="s">
        <v>564</v>
      </c>
      <c r="J28" s="28"/>
    </row>
    <row r="29" spans="1:10" ht="409.5" customHeight="1">
      <c r="A29" s="189" t="s">
        <v>81</v>
      </c>
      <c r="B29" s="179" t="s">
        <v>170</v>
      </c>
      <c r="C29" s="179" t="s">
        <v>191</v>
      </c>
      <c r="D29" s="195" t="s">
        <v>205</v>
      </c>
      <c r="E29" s="195" t="s">
        <v>206</v>
      </c>
      <c r="F29" s="195" t="s">
        <v>207</v>
      </c>
      <c r="G29" s="195" t="s">
        <v>206</v>
      </c>
      <c r="H29" s="179" t="s">
        <v>223</v>
      </c>
      <c r="I29" s="197" t="s">
        <v>555</v>
      </c>
      <c r="J29" s="179"/>
    </row>
    <row r="30" spans="1:10" ht="113.25" customHeight="1">
      <c r="A30" s="190"/>
      <c r="B30" s="181"/>
      <c r="C30" s="181"/>
      <c r="D30" s="196"/>
      <c r="E30" s="196"/>
      <c r="F30" s="196"/>
      <c r="G30" s="196"/>
      <c r="H30" s="181"/>
      <c r="I30" s="198"/>
      <c r="J30" s="181"/>
    </row>
    <row r="31" spans="1:10" ht="242.25" customHeight="1">
      <c r="A31" s="166" t="s">
        <v>82</v>
      </c>
      <c r="B31" s="28" t="s">
        <v>171</v>
      </c>
      <c r="C31" s="3" t="s">
        <v>192</v>
      </c>
      <c r="D31" s="30" t="s">
        <v>205</v>
      </c>
      <c r="E31" s="30" t="s">
        <v>208</v>
      </c>
      <c r="F31" s="30" t="s">
        <v>205</v>
      </c>
      <c r="G31" s="30" t="s">
        <v>208</v>
      </c>
      <c r="H31" s="28" t="s">
        <v>224</v>
      </c>
      <c r="I31" s="163" t="s">
        <v>556</v>
      </c>
      <c r="J31" s="28"/>
    </row>
    <row r="32" spans="1:10" ht="201" customHeight="1">
      <c r="A32" s="166" t="s">
        <v>83</v>
      </c>
      <c r="B32" s="28" t="s">
        <v>172</v>
      </c>
      <c r="C32" s="3" t="s">
        <v>193</v>
      </c>
      <c r="D32" s="30" t="s">
        <v>207</v>
      </c>
      <c r="E32" s="30" t="s">
        <v>206</v>
      </c>
      <c r="F32" s="30" t="s">
        <v>205</v>
      </c>
      <c r="G32" s="30" t="s">
        <v>206</v>
      </c>
      <c r="H32" s="28" t="s">
        <v>225</v>
      </c>
      <c r="I32" s="163" t="s">
        <v>557</v>
      </c>
      <c r="J32" s="28"/>
    </row>
    <row r="33" spans="1:10" ht="111.75" customHeight="1">
      <c r="A33" s="166" t="s">
        <v>84</v>
      </c>
      <c r="B33" s="28" t="s">
        <v>173</v>
      </c>
      <c r="C33" s="3" t="s">
        <v>193</v>
      </c>
      <c r="D33" s="30" t="s">
        <v>205</v>
      </c>
      <c r="E33" s="30" t="s">
        <v>206</v>
      </c>
      <c r="F33" s="30" t="s">
        <v>205</v>
      </c>
      <c r="G33" s="30" t="s">
        <v>206</v>
      </c>
      <c r="H33" s="28" t="s">
        <v>226</v>
      </c>
      <c r="I33" s="163" t="s">
        <v>558</v>
      </c>
      <c r="J33" s="28"/>
    </row>
    <row r="34" spans="1:10" ht="183" customHeight="1">
      <c r="A34" s="166" t="s">
        <v>85</v>
      </c>
      <c r="B34" s="28" t="s">
        <v>174</v>
      </c>
      <c r="C34" s="3" t="s">
        <v>193</v>
      </c>
      <c r="D34" s="29" t="s">
        <v>198</v>
      </c>
      <c r="E34" s="29" t="s">
        <v>200</v>
      </c>
      <c r="F34" s="29" t="s">
        <v>198</v>
      </c>
      <c r="G34" s="29" t="s">
        <v>200</v>
      </c>
      <c r="H34" s="28" t="s">
        <v>227</v>
      </c>
      <c r="I34" s="163" t="s">
        <v>565</v>
      </c>
      <c r="J34" s="28"/>
    </row>
    <row r="35" spans="1:10" ht="409.5" customHeight="1">
      <c r="A35" s="166" t="s">
        <v>86</v>
      </c>
      <c r="B35" s="28" t="s">
        <v>175</v>
      </c>
      <c r="C35" s="3" t="s">
        <v>193</v>
      </c>
      <c r="D35" s="29" t="s">
        <v>198</v>
      </c>
      <c r="E35" s="29" t="s">
        <v>200</v>
      </c>
      <c r="F35" s="29" t="s">
        <v>198</v>
      </c>
      <c r="G35" s="29" t="s">
        <v>200</v>
      </c>
      <c r="H35" s="28" t="s">
        <v>228</v>
      </c>
      <c r="I35" s="197" t="s">
        <v>566</v>
      </c>
      <c r="J35" s="28"/>
    </row>
    <row r="36" spans="1:10" ht="409.5" customHeight="1">
      <c r="A36" s="189" t="s">
        <v>87</v>
      </c>
      <c r="B36" s="179" t="s">
        <v>176</v>
      </c>
      <c r="C36" s="179" t="s">
        <v>193</v>
      </c>
      <c r="D36" s="191" t="s">
        <v>198</v>
      </c>
      <c r="E36" s="191" t="s">
        <v>200</v>
      </c>
      <c r="F36" s="191" t="s">
        <v>198</v>
      </c>
      <c r="G36" s="191" t="s">
        <v>200</v>
      </c>
      <c r="H36" s="179" t="s">
        <v>229</v>
      </c>
      <c r="I36" s="199"/>
      <c r="J36" s="179"/>
    </row>
    <row r="37" spans="1:10" ht="256.5" customHeight="1">
      <c r="A37" s="190"/>
      <c r="B37" s="181"/>
      <c r="C37" s="181"/>
      <c r="D37" s="192"/>
      <c r="E37" s="192"/>
      <c r="F37" s="192"/>
      <c r="G37" s="192"/>
      <c r="H37" s="181"/>
      <c r="I37" s="198"/>
      <c r="J37" s="181"/>
    </row>
    <row r="38" spans="1:10" ht="267" customHeight="1">
      <c r="A38" s="166" t="s">
        <v>88</v>
      </c>
      <c r="B38" s="28" t="s">
        <v>177</v>
      </c>
      <c r="C38" s="3" t="s">
        <v>194</v>
      </c>
      <c r="D38" s="30" t="s">
        <v>207</v>
      </c>
      <c r="E38" s="30" t="s">
        <v>206</v>
      </c>
      <c r="F38" s="30" t="s">
        <v>205</v>
      </c>
      <c r="G38" s="30" t="s">
        <v>208</v>
      </c>
      <c r="H38" s="28" t="s">
        <v>230</v>
      </c>
      <c r="I38" s="163" t="s">
        <v>559</v>
      </c>
      <c r="J38" s="28"/>
    </row>
    <row r="39" spans="1:10" ht="290.25" customHeight="1">
      <c r="A39" s="166" t="s">
        <v>89</v>
      </c>
      <c r="B39" s="28" t="s">
        <v>178</v>
      </c>
      <c r="C39" s="3" t="s">
        <v>194</v>
      </c>
      <c r="D39" s="29" t="s">
        <v>198</v>
      </c>
      <c r="E39" s="29" t="s">
        <v>201</v>
      </c>
      <c r="F39" s="29" t="s">
        <v>198</v>
      </c>
      <c r="G39" s="29" t="s">
        <v>201</v>
      </c>
      <c r="H39" s="28" t="s">
        <v>231</v>
      </c>
      <c r="I39" s="163" t="s">
        <v>567</v>
      </c>
      <c r="J39" s="28"/>
    </row>
    <row r="40" spans="1:10" ht="404.25" customHeight="1">
      <c r="A40" s="166" t="s">
        <v>90</v>
      </c>
      <c r="B40" s="28" t="s">
        <v>179</v>
      </c>
      <c r="C40" s="3" t="s">
        <v>194</v>
      </c>
      <c r="D40" s="29" t="s">
        <v>198</v>
      </c>
      <c r="E40" s="29" t="s">
        <v>200</v>
      </c>
      <c r="F40" s="29" t="s">
        <v>198</v>
      </c>
      <c r="G40" s="29" t="s">
        <v>200</v>
      </c>
      <c r="H40" s="28" t="s">
        <v>232</v>
      </c>
      <c r="I40" s="163" t="s">
        <v>618</v>
      </c>
      <c r="J40" s="28"/>
    </row>
    <row r="41" spans="1:10" ht="378" customHeight="1">
      <c r="A41" s="166" t="s">
        <v>91</v>
      </c>
      <c r="B41" s="28" t="s">
        <v>189</v>
      </c>
      <c r="C41" s="3" t="s">
        <v>194</v>
      </c>
      <c r="D41" s="29" t="s">
        <v>198</v>
      </c>
      <c r="E41" s="29" t="s">
        <v>198</v>
      </c>
      <c r="F41" s="29" t="s">
        <v>198</v>
      </c>
      <c r="G41" s="29" t="s">
        <v>198</v>
      </c>
      <c r="H41" s="28" t="s">
        <v>233</v>
      </c>
      <c r="I41" s="163" t="s">
        <v>568</v>
      </c>
      <c r="J41" s="28"/>
    </row>
    <row r="42" spans="1:10" ht="150" customHeight="1">
      <c r="A42" s="166" t="s">
        <v>92</v>
      </c>
      <c r="B42" s="28" t="s">
        <v>180</v>
      </c>
      <c r="C42" s="3" t="s">
        <v>195</v>
      </c>
      <c r="D42" s="30" t="s">
        <v>205</v>
      </c>
      <c r="E42" s="30" t="s">
        <v>208</v>
      </c>
      <c r="F42" s="30" t="s">
        <v>207</v>
      </c>
      <c r="G42" s="30" t="s">
        <v>206</v>
      </c>
      <c r="H42" s="28" t="s">
        <v>234</v>
      </c>
      <c r="I42" s="163" t="s">
        <v>560</v>
      </c>
      <c r="J42" s="28"/>
    </row>
    <row r="43" spans="1:10" ht="409.5" customHeight="1">
      <c r="A43" s="189" t="s">
        <v>93</v>
      </c>
      <c r="B43" s="179" t="s">
        <v>181</v>
      </c>
      <c r="C43" s="179" t="s">
        <v>195</v>
      </c>
      <c r="D43" s="195" t="s">
        <v>205</v>
      </c>
      <c r="E43" s="195" t="s">
        <v>208</v>
      </c>
      <c r="F43" s="195" t="s">
        <v>207</v>
      </c>
      <c r="G43" s="195" t="s">
        <v>206</v>
      </c>
      <c r="H43" s="179" t="s">
        <v>235</v>
      </c>
      <c r="I43" s="197" t="s">
        <v>561</v>
      </c>
      <c r="J43" s="179"/>
    </row>
    <row r="44" spans="1:10" ht="371.25" customHeight="1">
      <c r="A44" s="190"/>
      <c r="B44" s="181"/>
      <c r="C44" s="181"/>
      <c r="D44" s="196"/>
      <c r="E44" s="196"/>
      <c r="F44" s="196"/>
      <c r="G44" s="196"/>
      <c r="H44" s="181"/>
      <c r="I44" s="198"/>
      <c r="J44" s="181"/>
    </row>
    <row r="45" spans="1:10" ht="409.5" customHeight="1">
      <c r="A45" s="189" t="s">
        <v>94</v>
      </c>
      <c r="B45" s="179" t="s">
        <v>182</v>
      </c>
      <c r="C45" s="179" t="s">
        <v>196</v>
      </c>
      <c r="D45" s="191" t="s">
        <v>198</v>
      </c>
      <c r="E45" s="195" t="s">
        <v>206</v>
      </c>
      <c r="F45" s="191" t="s">
        <v>198</v>
      </c>
      <c r="G45" s="195" t="s">
        <v>208</v>
      </c>
      <c r="H45" s="179" t="s">
        <v>236</v>
      </c>
      <c r="I45" s="197" t="s">
        <v>562</v>
      </c>
      <c r="J45" s="179"/>
    </row>
    <row r="46" spans="1:10" ht="32.25" customHeight="1">
      <c r="A46" s="190"/>
      <c r="B46" s="181"/>
      <c r="C46" s="181"/>
      <c r="D46" s="192"/>
      <c r="E46" s="196"/>
      <c r="F46" s="192"/>
      <c r="G46" s="196"/>
      <c r="H46" s="181"/>
      <c r="I46" s="203"/>
      <c r="J46" s="181"/>
    </row>
    <row r="47" spans="1:10" ht="271.5" customHeight="1">
      <c r="A47" s="166" t="s">
        <v>95</v>
      </c>
      <c r="B47" s="28" t="s">
        <v>183</v>
      </c>
      <c r="C47" s="3" t="s">
        <v>197</v>
      </c>
      <c r="D47" s="29" t="s">
        <v>198</v>
      </c>
      <c r="E47" s="29" t="s">
        <v>198</v>
      </c>
      <c r="F47" s="29" t="s">
        <v>198</v>
      </c>
      <c r="G47" s="29" t="s">
        <v>198</v>
      </c>
      <c r="H47" s="28" t="s">
        <v>237</v>
      </c>
      <c r="I47" s="163" t="s">
        <v>574</v>
      </c>
      <c r="J47" s="28"/>
    </row>
    <row r="48" spans="1:10" ht="153.75" customHeight="1">
      <c r="A48" s="166" t="s">
        <v>96</v>
      </c>
      <c r="B48" s="28" t="s">
        <v>184</v>
      </c>
      <c r="C48" s="3" t="s">
        <v>197</v>
      </c>
      <c r="D48" s="29" t="s">
        <v>198</v>
      </c>
      <c r="E48" s="29" t="s">
        <v>198</v>
      </c>
      <c r="F48" s="29" t="s">
        <v>198</v>
      </c>
      <c r="G48" s="29" t="s">
        <v>198</v>
      </c>
      <c r="H48" s="28" t="s">
        <v>238</v>
      </c>
      <c r="I48" s="163" t="s">
        <v>575</v>
      </c>
      <c r="J48" s="28"/>
    </row>
    <row r="49" spans="1:10" ht="160.5" customHeight="1">
      <c r="A49" s="166" t="s">
        <v>97</v>
      </c>
      <c r="B49" s="28" t="s">
        <v>185</v>
      </c>
      <c r="C49" s="3" t="s">
        <v>197</v>
      </c>
      <c r="D49" s="29" t="s">
        <v>198</v>
      </c>
      <c r="E49" s="29" t="s">
        <v>198</v>
      </c>
      <c r="F49" s="29" t="s">
        <v>198</v>
      </c>
      <c r="G49" s="29" t="s">
        <v>198</v>
      </c>
      <c r="H49" s="28" t="s">
        <v>239</v>
      </c>
      <c r="I49" s="163" t="s">
        <v>576</v>
      </c>
      <c r="J49" s="28"/>
    </row>
    <row r="50" spans="1:10" ht="259.5" customHeight="1">
      <c r="A50" s="166" t="s">
        <v>98</v>
      </c>
      <c r="B50" s="28" t="s">
        <v>186</v>
      </c>
      <c r="C50" s="3" t="s">
        <v>197</v>
      </c>
      <c r="D50" s="29" t="s">
        <v>198</v>
      </c>
      <c r="E50" s="29" t="s">
        <v>198</v>
      </c>
      <c r="F50" s="29" t="s">
        <v>198</v>
      </c>
      <c r="G50" s="29" t="s">
        <v>198</v>
      </c>
      <c r="H50" s="28" t="s">
        <v>240</v>
      </c>
      <c r="I50" s="163" t="s">
        <v>577</v>
      </c>
      <c r="J50" s="28"/>
    </row>
    <row r="51" spans="1:10" ht="409.5" customHeight="1">
      <c r="A51" s="189" t="s">
        <v>99</v>
      </c>
      <c r="B51" s="179" t="s">
        <v>187</v>
      </c>
      <c r="C51" s="179" t="s">
        <v>197</v>
      </c>
      <c r="D51" s="191" t="s">
        <v>198</v>
      </c>
      <c r="E51" s="191" t="s">
        <v>200</v>
      </c>
      <c r="F51" s="191" t="s">
        <v>198</v>
      </c>
      <c r="G51" s="191" t="s">
        <v>200</v>
      </c>
      <c r="H51" s="179" t="s">
        <v>241</v>
      </c>
      <c r="I51" s="197" t="s">
        <v>579</v>
      </c>
      <c r="J51" s="28"/>
    </row>
    <row r="52" spans="1:10" ht="132" customHeight="1">
      <c r="A52" s="190"/>
      <c r="B52" s="181"/>
      <c r="C52" s="181"/>
      <c r="D52" s="192"/>
      <c r="E52" s="192"/>
      <c r="F52" s="192"/>
      <c r="G52" s="192"/>
      <c r="H52" s="181"/>
      <c r="I52" s="198"/>
      <c r="J52" s="28"/>
    </row>
    <row r="53" spans="1:10" ht="409.5" customHeight="1">
      <c r="A53" s="189" t="s">
        <v>100</v>
      </c>
      <c r="B53" s="179" t="s">
        <v>188</v>
      </c>
      <c r="C53" s="179" t="s">
        <v>197</v>
      </c>
      <c r="D53" s="191" t="s">
        <v>198</v>
      </c>
      <c r="E53" s="191" t="s">
        <v>198</v>
      </c>
      <c r="F53" s="191" t="s">
        <v>198</v>
      </c>
      <c r="G53" s="191" t="s">
        <v>198</v>
      </c>
      <c r="H53" s="179" t="s">
        <v>242</v>
      </c>
      <c r="I53" s="197" t="s">
        <v>581</v>
      </c>
      <c r="J53" s="179"/>
    </row>
    <row r="54" spans="1:10" ht="161.25" customHeight="1">
      <c r="A54" s="190"/>
      <c r="B54" s="181"/>
      <c r="C54" s="181"/>
      <c r="D54" s="192"/>
      <c r="E54" s="192"/>
      <c r="F54" s="192"/>
      <c r="G54" s="192"/>
      <c r="H54" s="181"/>
      <c r="I54" s="198"/>
      <c r="J54" s="181"/>
    </row>
    <row r="55" ht="6" customHeight="1"/>
    <row r="56" ht="15.75">
      <c r="A56" s="167"/>
    </row>
  </sheetData>
  <sheetProtection/>
  <mergeCells count="98">
    <mergeCell ref="I53:I54"/>
    <mergeCell ref="I45:I46"/>
    <mergeCell ref="I43:I44"/>
    <mergeCell ref="J43:J44"/>
    <mergeCell ref="A45:A46"/>
    <mergeCell ref="B45:B46"/>
    <mergeCell ref="C45:C46"/>
    <mergeCell ref="D45:D46"/>
    <mergeCell ref="E45:E46"/>
    <mergeCell ref="F45:F46"/>
    <mergeCell ref="A3:J3"/>
    <mergeCell ref="A4:J4"/>
    <mergeCell ref="A6:A7"/>
    <mergeCell ref="B6:B7"/>
    <mergeCell ref="C6:C7"/>
    <mergeCell ref="D6:E6"/>
    <mergeCell ref="F6:G6"/>
    <mergeCell ref="J6:J7"/>
    <mergeCell ref="F43:F44"/>
    <mergeCell ref="J29:J30"/>
    <mergeCell ref="G45:G46"/>
    <mergeCell ref="H45:H46"/>
    <mergeCell ref="J45:J46"/>
    <mergeCell ref="I13:I16"/>
    <mergeCell ref="I35:I37"/>
    <mergeCell ref="I24:I25"/>
    <mergeCell ref="I17:I18"/>
    <mergeCell ref="J24:J25"/>
    <mergeCell ref="A43:A44"/>
    <mergeCell ref="B43:B44"/>
    <mergeCell ref="C43:C44"/>
    <mergeCell ref="D43:D44"/>
    <mergeCell ref="E43:E44"/>
    <mergeCell ref="H6:I6"/>
    <mergeCell ref="A29:A30"/>
    <mergeCell ref="B29:B30"/>
    <mergeCell ref="C29:C30"/>
    <mergeCell ref="D29:D30"/>
    <mergeCell ref="G29:G30"/>
    <mergeCell ref="H29:H30"/>
    <mergeCell ref="I29:I30"/>
    <mergeCell ref="G51:G52"/>
    <mergeCell ref="H51:H52"/>
    <mergeCell ref="I51:I52"/>
    <mergeCell ref="H43:H44"/>
    <mergeCell ref="G43:G44"/>
    <mergeCell ref="H17:H18"/>
    <mergeCell ref="J17:J18"/>
    <mergeCell ref="A51:A52"/>
    <mergeCell ref="B51:B52"/>
    <mergeCell ref="C51:C52"/>
    <mergeCell ref="D51:D52"/>
    <mergeCell ref="E51:E52"/>
    <mergeCell ref="F51:F52"/>
    <mergeCell ref="E29:E30"/>
    <mergeCell ref="F29:F30"/>
    <mergeCell ref="G13:G16"/>
    <mergeCell ref="H13:H16"/>
    <mergeCell ref="J13:J16"/>
    <mergeCell ref="A17:A18"/>
    <mergeCell ref="B17:B18"/>
    <mergeCell ref="C17:C18"/>
    <mergeCell ref="D17:D18"/>
    <mergeCell ref="E17:E18"/>
    <mergeCell ref="F17:F18"/>
    <mergeCell ref="G17:G18"/>
    <mergeCell ref="A13:A16"/>
    <mergeCell ref="B13:B16"/>
    <mergeCell ref="C13:C16"/>
    <mergeCell ref="D13:D16"/>
    <mergeCell ref="E13:E16"/>
    <mergeCell ref="F13:F16"/>
    <mergeCell ref="H24:H25"/>
    <mergeCell ref="G24:G25"/>
    <mergeCell ref="F24:F25"/>
    <mergeCell ref="E24:E25"/>
    <mergeCell ref="D24:D25"/>
    <mergeCell ref="C24:C25"/>
    <mergeCell ref="B24:B25"/>
    <mergeCell ref="A24:A25"/>
    <mergeCell ref="J36:J37"/>
    <mergeCell ref="H36:H37"/>
    <mergeCell ref="G36:G37"/>
    <mergeCell ref="F36:F37"/>
    <mergeCell ref="E36:E37"/>
    <mergeCell ref="D36:D37"/>
    <mergeCell ref="C36:C37"/>
    <mergeCell ref="B36:B37"/>
    <mergeCell ref="A36:A37"/>
    <mergeCell ref="J53:J54"/>
    <mergeCell ref="H53:H54"/>
    <mergeCell ref="G53:G54"/>
    <mergeCell ref="F53:F54"/>
    <mergeCell ref="E53:E54"/>
    <mergeCell ref="D53:D54"/>
    <mergeCell ref="C53:C54"/>
    <mergeCell ref="B53:B54"/>
    <mergeCell ref="A53:A54"/>
  </mergeCells>
  <printOptions/>
  <pageMargins left="0.17" right="0.28" top="0.34" bottom="0.23" header="0.3" footer="0.18"/>
  <pageSetup horizontalDpi="600" verticalDpi="600" orientation="landscape" paperSize="9" scale="52" r:id="rId1"/>
  <rowBreaks count="2" manualBreakCount="2">
    <brk id="25" max="9" man="1"/>
    <brk id="44" max="255" man="1"/>
  </rowBreaks>
</worksheet>
</file>

<file path=xl/worksheets/sheet3.xml><?xml version="1.0" encoding="utf-8"?>
<worksheet xmlns="http://schemas.openxmlformats.org/spreadsheetml/2006/main" xmlns:r="http://schemas.openxmlformats.org/officeDocument/2006/relationships">
  <dimension ref="A1:J55"/>
  <sheetViews>
    <sheetView view="pageBreakPreview" zoomScale="75" zoomScaleSheetLayoutView="75" zoomScalePageLayoutView="0" workbookViewId="0" topLeftCell="A1">
      <pane xSplit="2" ySplit="8" topLeftCell="C27" activePane="bottomRight" state="frozen"/>
      <selection pane="topLeft" activeCell="A1" sqref="A1"/>
      <selection pane="topRight" activeCell="C1" sqref="C1"/>
      <selection pane="bottomLeft" activeCell="A9" sqref="A9"/>
      <selection pane="bottomRight" activeCell="J7" sqref="J7"/>
    </sheetView>
  </sheetViews>
  <sheetFormatPr defaultColWidth="9.00390625" defaultRowHeight="12.75"/>
  <cols>
    <col min="1" max="1" width="14.00390625" style="1" customWidth="1"/>
    <col min="2" max="2" width="47.875" style="1" customWidth="1"/>
    <col min="3" max="3" width="42.375" style="1" customWidth="1"/>
    <col min="4" max="4" width="7.00390625" style="1" customWidth="1"/>
    <col min="5" max="5" width="6.375" style="1" customWidth="1"/>
    <col min="6" max="6" width="10.00390625" style="1" customWidth="1"/>
    <col min="7" max="7" width="6.00390625" style="1" customWidth="1"/>
    <col min="8" max="8" width="14.625" style="1" customWidth="1"/>
    <col min="9" max="9" width="14.75390625" style="1" customWidth="1"/>
    <col min="10" max="10" width="14.25390625" style="1" customWidth="1"/>
    <col min="11" max="16384" width="9.125" style="1" customWidth="1"/>
  </cols>
  <sheetData>
    <row r="1" ht="12.75">
      <c r="J1" s="5" t="s">
        <v>24</v>
      </c>
    </row>
    <row r="3" spans="1:10" ht="15" customHeight="1">
      <c r="A3" s="200" t="s">
        <v>25</v>
      </c>
      <c r="B3" s="200"/>
      <c r="C3" s="200"/>
      <c r="D3" s="200"/>
      <c r="E3" s="200"/>
      <c r="F3" s="200"/>
      <c r="G3" s="200"/>
      <c r="H3" s="200"/>
      <c r="I3" s="200"/>
      <c r="J3" s="200"/>
    </row>
    <row r="4" spans="1:10" ht="15" customHeight="1">
      <c r="A4" s="200" t="s">
        <v>589</v>
      </c>
      <c r="B4" s="200"/>
      <c r="C4" s="200"/>
      <c r="D4" s="200"/>
      <c r="E4" s="200"/>
      <c r="F4" s="200"/>
      <c r="G4" s="200"/>
      <c r="H4" s="200"/>
      <c r="I4" s="200"/>
      <c r="J4" s="200"/>
    </row>
    <row r="6" spans="1:10" s="9" customFormat="1" ht="26.25" customHeight="1">
      <c r="A6" s="212" t="s">
        <v>26</v>
      </c>
      <c r="B6" s="212" t="s">
        <v>27</v>
      </c>
      <c r="C6" s="212" t="s">
        <v>28</v>
      </c>
      <c r="D6" s="204" t="s">
        <v>29</v>
      </c>
      <c r="E6" s="205"/>
      <c r="F6" s="205"/>
      <c r="G6" s="206"/>
      <c r="H6" s="204" t="s">
        <v>30</v>
      </c>
      <c r="I6" s="205"/>
      <c r="J6" s="206"/>
    </row>
    <row r="7" spans="1:10" s="9" customFormat="1" ht="84" customHeight="1">
      <c r="A7" s="213"/>
      <c r="B7" s="213"/>
      <c r="C7" s="213"/>
      <c r="D7" s="10" t="s">
        <v>31</v>
      </c>
      <c r="E7" s="10" t="s">
        <v>32</v>
      </c>
      <c r="F7" s="10" t="s">
        <v>33</v>
      </c>
      <c r="G7" s="10" t="s">
        <v>34</v>
      </c>
      <c r="H7" s="10" t="s">
        <v>35</v>
      </c>
      <c r="I7" s="10" t="s">
        <v>584</v>
      </c>
      <c r="J7" s="10" t="s">
        <v>521</v>
      </c>
    </row>
    <row r="8" spans="1:10" s="9" customFormat="1" ht="12.75" thickBot="1">
      <c r="A8" s="11">
        <v>1</v>
      </c>
      <c r="B8" s="11">
        <v>2</v>
      </c>
      <c r="C8" s="11">
        <v>3</v>
      </c>
      <c r="D8" s="11">
        <v>4</v>
      </c>
      <c r="E8" s="11">
        <v>5</v>
      </c>
      <c r="F8" s="11">
        <v>6</v>
      </c>
      <c r="G8" s="11">
        <v>7</v>
      </c>
      <c r="H8" s="11">
        <v>8</v>
      </c>
      <c r="I8" s="11">
        <v>9</v>
      </c>
      <c r="J8" s="11">
        <v>10</v>
      </c>
    </row>
    <row r="9" spans="1:10" s="9" customFormat="1" ht="12">
      <c r="A9" s="208" t="s">
        <v>9</v>
      </c>
      <c r="B9" s="210"/>
      <c r="C9" s="124" t="s">
        <v>36</v>
      </c>
      <c r="D9" s="128"/>
      <c r="E9" s="129"/>
      <c r="F9" s="130">
        <v>1009000</v>
      </c>
      <c r="G9" s="128"/>
      <c r="H9" s="131">
        <f>H10+H18</f>
        <v>2300000</v>
      </c>
      <c r="I9" s="131">
        <f>I10+I11+I12+I13+I14+I15+I16+I17+I18</f>
        <v>1708000</v>
      </c>
      <c r="J9" s="131">
        <f>J10+J11+J12+J13+J14+J15+J16+J17+J18</f>
        <v>1639368.44</v>
      </c>
    </row>
    <row r="10" spans="1:10" s="9" customFormat="1" ht="12">
      <c r="A10" s="209"/>
      <c r="B10" s="211"/>
      <c r="C10" s="125" t="s">
        <v>101</v>
      </c>
      <c r="D10" s="132" t="s">
        <v>512</v>
      </c>
      <c r="E10" s="130"/>
      <c r="F10" s="130">
        <v>1009000</v>
      </c>
      <c r="G10" s="132"/>
      <c r="H10" s="127">
        <v>1708000</v>
      </c>
      <c r="I10" s="127">
        <f>I19+I20+I21+I22+I23+I24+I25+I26+I27+I28+I29+I30</f>
        <v>1091050</v>
      </c>
      <c r="J10" s="127">
        <f>J19+J20+J21+J22+J23+J24+J25+J26+J27+J28+J29+J30</f>
        <v>1046040.67</v>
      </c>
    </row>
    <row r="11" spans="1:10" s="9" customFormat="1" ht="12">
      <c r="A11" s="209"/>
      <c r="B11" s="211"/>
      <c r="C11" s="125" t="s">
        <v>190</v>
      </c>
      <c r="D11" s="132" t="s">
        <v>520</v>
      </c>
      <c r="E11" s="130"/>
      <c r="F11" s="130">
        <v>1009000</v>
      </c>
      <c r="G11" s="132"/>
      <c r="H11" s="127"/>
      <c r="I11" s="127">
        <f>I31+I32+I33</f>
        <v>27890</v>
      </c>
      <c r="J11" s="127">
        <f>J31+J32+J33</f>
        <v>27355</v>
      </c>
    </row>
    <row r="12" spans="1:10" s="9" customFormat="1" ht="12">
      <c r="A12" s="209"/>
      <c r="B12" s="211"/>
      <c r="C12" s="126" t="s">
        <v>191</v>
      </c>
      <c r="D12" s="133" t="s">
        <v>513</v>
      </c>
      <c r="E12" s="11"/>
      <c r="F12" s="130">
        <v>1009000</v>
      </c>
      <c r="G12" s="133"/>
      <c r="H12" s="134"/>
      <c r="I12" s="134">
        <f>I34</f>
        <v>17000</v>
      </c>
      <c r="J12" s="134">
        <f>J34</f>
        <v>16150</v>
      </c>
    </row>
    <row r="13" spans="1:10" s="9" customFormat="1" ht="12">
      <c r="A13" s="209"/>
      <c r="B13" s="211"/>
      <c r="C13" s="126" t="s">
        <v>192</v>
      </c>
      <c r="D13" s="133" t="s">
        <v>514</v>
      </c>
      <c r="E13" s="11"/>
      <c r="F13" s="130">
        <v>1009000</v>
      </c>
      <c r="G13" s="133"/>
      <c r="H13" s="134"/>
      <c r="I13" s="134">
        <f>I35</f>
        <v>3040</v>
      </c>
      <c r="J13" s="134">
        <f>J35</f>
        <v>0</v>
      </c>
    </row>
    <row r="14" spans="1:10" s="9" customFormat="1" ht="12">
      <c r="A14" s="209"/>
      <c r="B14" s="211"/>
      <c r="C14" s="126" t="s">
        <v>193</v>
      </c>
      <c r="D14" s="133" t="s">
        <v>515</v>
      </c>
      <c r="E14" s="11"/>
      <c r="F14" s="130">
        <v>1009000</v>
      </c>
      <c r="G14" s="133"/>
      <c r="H14" s="134"/>
      <c r="I14" s="134">
        <f>I36+I37+I38+I39+I40</f>
        <v>345690</v>
      </c>
      <c r="J14" s="134">
        <f>J36+J37+J38+J39+J40</f>
        <v>335202.2</v>
      </c>
    </row>
    <row r="15" spans="1:10" s="9" customFormat="1" ht="12">
      <c r="A15" s="209"/>
      <c r="B15" s="211"/>
      <c r="C15" s="126" t="s">
        <v>194</v>
      </c>
      <c r="D15" s="133" t="s">
        <v>516</v>
      </c>
      <c r="E15" s="11"/>
      <c r="F15" s="130">
        <v>1009000</v>
      </c>
      <c r="G15" s="133"/>
      <c r="H15" s="134"/>
      <c r="I15" s="134">
        <f>I41+I42+I43+I44</f>
        <v>102040</v>
      </c>
      <c r="J15" s="134">
        <f>J41+J42+J43+J44</f>
        <v>99289.07</v>
      </c>
    </row>
    <row r="16" spans="1:10" s="9" customFormat="1" ht="12">
      <c r="A16" s="209"/>
      <c r="B16" s="211"/>
      <c r="C16" s="126" t="s">
        <v>195</v>
      </c>
      <c r="D16" s="133" t="s">
        <v>517</v>
      </c>
      <c r="E16" s="11"/>
      <c r="F16" s="130">
        <v>1009000</v>
      </c>
      <c r="G16" s="133"/>
      <c r="H16" s="134"/>
      <c r="I16" s="134">
        <f>I45+I46</f>
        <v>16380</v>
      </c>
      <c r="J16" s="134">
        <f>J45+J46</f>
        <v>13800</v>
      </c>
    </row>
    <row r="17" spans="1:10" s="9" customFormat="1" ht="12">
      <c r="A17" s="209"/>
      <c r="B17" s="211"/>
      <c r="C17" s="126" t="s">
        <v>196</v>
      </c>
      <c r="D17" s="133" t="s">
        <v>518</v>
      </c>
      <c r="E17" s="11"/>
      <c r="F17" s="130">
        <v>1009000</v>
      </c>
      <c r="G17" s="133"/>
      <c r="H17" s="134"/>
      <c r="I17" s="134">
        <f>I47</f>
        <v>3040</v>
      </c>
      <c r="J17" s="134">
        <f>J47</f>
        <v>3040</v>
      </c>
    </row>
    <row r="18" spans="1:10" s="9" customFormat="1" ht="12">
      <c r="A18" s="209"/>
      <c r="B18" s="211"/>
      <c r="C18" s="126" t="s">
        <v>197</v>
      </c>
      <c r="D18" s="133" t="s">
        <v>519</v>
      </c>
      <c r="E18" s="11"/>
      <c r="F18" s="130">
        <v>1009000</v>
      </c>
      <c r="G18" s="133"/>
      <c r="H18" s="134">
        <v>592000</v>
      </c>
      <c r="I18" s="134">
        <f>I48+I49+I50+I51+I52+I53</f>
        <v>101870</v>
      </c>
      <c r="J18" s="134">
        <f>J48+J49+J50+J51+J52+J53</f>
        <v>98491.5</v>
      </c>
    </row>
    <row r="19" spans="1:10" s="24" customFormat="1" ht="47.25" customHeight="1">
      <c r="A19" s="10">
        <v>1</v>
      </c>
      <c r="B19" s="28" t="s">
        <v>155</v>
      </c>
      <c r="C19" s="125" t="s">
        <v>101</v>
      </c>
      <c r="D19" s="132" t="s">
        <v>512</v>
      </c>
      <c r="E19" s="130" t="s">
        <v>522</v>
      </c>
      <c r="F19" s="130">
        <v>1009000</v>
      </c>
      <c r="G19" s="132" t="s">
        <v>510</v>
      </c>
      <c r="H19" s="127">
        <v>0</v>
      </c>
      <c r="I19" s="127">
        <v>12140</v>
      </c>
      <c r="J19" s="127">
        <v>5700</v>
      </c>
    </row>
    <row r="20" spans="1:10" s="24" customFormat="1" ht="33" customHeight="1">
      <c r="A20" s="10">
        <v>2</v>
      </c>
      <c r="B20" s="28" t="s">
        <v>156</v>
      </c>
      <c r="C20" s="125" t="s">
        <v>101</v>
      </c>
      <c r="D20" s="132" t="s">
        <v>512</v>
      </c>
      <c r="E20" s="130" t="s">
        <v>522</v>
      </c>
      <c r="F20" s="130">
        <v>1009000</v>
      </c>
      <c r="G20" s="132" t="s">
        <v>510</v>
      </c>
      <c r="H20" s="127">
        <v>0</v>
      </c>
      <c r="I20" s="127">
        <v>2430</v>
      </c>
      <c r="J20" s="127">
        <v>1950</v>
      </c>
    </row>
    <row r="21" spans="1:10" s="24" customFormat="1" ht="71.25" customHeight="1">
      <c r="A21" s="10">
        <v>3</v>
      </c>
      <c r="B21" s="28" t="s">
        <v>157</v>
      </c>
      <c r="C21" s="125" t="s">
        <v>101</v>
      </c>
      <c r="D21" s="132" t="s">
        <v>512</v>
      </c>
      <c r="E21" s="130" t="s">
        <v>522</v>
      </c>
      <c r="F21" s="130">
        <v>1009000</v>
      </c>
      <c r="G21" s="132" t="s">
        <v>510</v>
      </c>
      <c r="H21" s="127">
        <v>0</v>
      </c>
      <c r="I21" s="127">
        <v>1220</v>
      </c>
      <c r="J21" s="127">
        <v>950</v>
      </c>
    </row>
    <row r="22" spans="1:10" s="24" customFormat="1" ht="60" customHeight="1">
      <c r="A22" s="10">
        <v>4</v>
      </c>
      <c r="B22" s="28" t="s">
        <v>158</v>
      </c>
      <c r="C22" s="125" t="s">
        <v>101</v>
      </c>
      <c r="D22" s="132" t="s">
        <v>512</v>
      </c>
      <c r="E22" s="130" t="s">
        <v>522</v>
      </c>
      <c r="F22" s="130">
        <v>1009000</v>
      </c>
      <c r="G22" s="132" t="s">
        <v>510</v>
      </c>
      <c r="H22" s="127">
        <v>0</v>
      </c>
      <c r="I22" s="127">
        <v>3040</v>
      </c>
      <c r="J22" s="127">
        <v>800</v>
      </c>
    </row>
    <row r="23" spans="1:10" s="24" customFormat="1" ht="73.5" customHeight="1">
      <c r="A23" s="10">
        <v>5</v>
      </c>
      <c r="B23" s="28" t="s">
        <v>159</v>
      </c>
      <c r="C23" s="125" t="s">
        <v>101</v>
      </c>
      <c r="D23" s="132" t="s">
        <v>512</v>
      </c>
      <c r="E23" s="130" t="s">
        <v>523</v>
      </c>
      <c r="F23" s="130">
        <v>1009000</v>
      </c>
      <c r="G23" s="132" t="s">
        <v>524</v>
      </c>
      <c r="H23" s="127">
        <v>0</v>
      </c>
      <c r="I23" s="127">
        <v>830890</v>
      </c>
      <c r="J23" s="127">
        <v>830890</v>
      </c>
    </row>
    <row r="24" spans="1:10" s="24" customFormat="1" ht="102.75" customHeight="1">
      <c r="A24" s="10">
        <v>6</v>
      </c>
      <c r="B24" s="28" t="s">
        <v>160</v>
      </c>
      <c r="C24" s="125" t="s">
        <v>101</v>
      </c>
      <c r="D24" s="132" t="s">
        <v>512</v>
      </c>
      <c r="E24" s="130" t="s">
        <v>523</v>
      </c>
      <c r="F24" s="130">
        <v>1009000</v>
      </c>
      <c r="G24" s="132" t="s">
        <v>525</v>
      </c>
      <c r="H24" s="127">
        <v>0</v>
      </c>
      <c r="I24" s="127">
        <v>151570</v>
      </c>
      <c r="J24" s="127">
        <v>126508</v>
      </c>
    </row>
    <row r="25" spans="1:10" s="24" customFormat="1" ht="85.5" customHeight="1">
      <c r="A25" s="10">
        <v>7</v>
      </c>
      <c r="B25" s="28" t="s">
        <v>161</v>
      </c>
      <c r="C25" s="125" t="s">
        <v>101</v>
      </c>
      <c r="D25" s="132" t="s">
        <v>512</v>
      </c>
      <c r="E25" s="130" t="s">
        <v>523</v>
      </c>
      <c r="F25" s="130">
        <v>1009000</v>
      </c>
      <c r="G25" s="132" t="s">
        <v>525</v>
      </c>
      <c r="H25" s="127">
        <v>0</v>
      </c>
      <c r="I25" s="127">
        <v>4000</v>
      </c>
      <c r="J25" s="127">
        <v>2800</v>
      </c>
    </row>
    <row r="26" spans="1:10" s="24" customFormat="1" ht="69.75" customHeight="1">
      <c r="A26" s="10">
        <v>8</v>
      </c>
      <c r="B26" s="28" t="s">
        <v>162</v>
      </c>
      <c r="C26" s="125" t="s">
        <v>101</v>
      </c>
      <c r="D26" s="132" t="s">
        <v>512</v>
      </c>
      <c r="E26" s="130" t="s">
        <v>522</v>
      </c>
      <c r="F26" s="130">
        <v>1009000</v>
      </c>
      <c r="G26" s="132" t="s">
        <v>510</v>
      </c>
      <c r="H26" s="127">
        <v>0</v>
      </c>
      <c r="I26" s="127">
        <v>9110</v>
      </c>
      <c r="J26" s="127">
        <v>8500</v>
      </c>
    </row>
    <row r="27" spans="1:10" s="24" customFormat="1" ht="111" customHeight="1">
      <c r="A27" s="10">
        <v>9</v>
      </c>
      <c r="B27" s="28" t="s">
        <v>163</v>
      </c>
      <c r="C27" s="125" t="s">
        <v>101</v>
      </c>
      <c r="D27" s="132" t="s">
        <v>512</v>
      </c>
      <c r="E27" s="130" t="s">
        <v>523</v>
      </c>
      <c r="F27" s="130">
        <v>1009000</v>
      </c>
      <c r="G27" s="132" t="s">
        <v>525</v>
      </c>
      <c r="H27" s="127">
        <v>0</v>
      </c>
      <c r="I27" s="127">
        <v>2280</v>
      </c>
      <c r="J27" s="127">
        <v>2280</v>
      </c>
    </row>
    <row r="28" spans="1:10" s="24" customFormat="1" ht="72" customHeight="1">
      <c r="A28" s="10">
        <v>10</v>
      </c>
      <c r="B28" s="28" t="s">
        <v>164</v>
      </c>
      <c r="C28" s="125" t="s">
        <v>101</v>
      </c>
      <c r="D28" s="132" t="s">
        <v>512</v>
      </c>
      <c r="E28" s="130" t="s">
        <v>522</v>
      </c>
      <c r="F28" s="130">
        <v>1009000</v>
      </c>
      <c r="G28" s="132" t="s">
        <v>510</v>
      </c>
      <c r="H28" s="127">
        <v>0</v>
      </c>
      <c r="I28" s="127">
        <v>3040</v>
      </c>
      <c r="J28" s="127">
        <v>2700</v>
      </c>
    </row>
    <row r="29" spans="1:10" s="24" customFormat="1" ht="68.25" customHeight="1">
      <c r="A29" s="10">
        <v>11</v>
      </c>
      <c r="B29" s="28" t="s">
        <v>165</v>
      </c>
      <c r="C29" s="125" t="s">
        <v>101</v>
      </c>
      <c r="D29" s="132" t="s">
        <v>512</v>
      </c>
      <c r="E29" s="130" t="s">
        <v>523</v>
      </c>
      <c r="F29" s="130">
        <v>1009000</v>
      </c>
      <c r="G29" s="132" t="s">
        <v>525</v>
      </c>
      <c r="H29" s="127">
        <v>0</v>
      </c>
      <c r="I29" s="127">
        <v>3500</v>
      </c>
      <c r="J29" s="127">
        <v>2273.67</v>
      </c>
    </row>
    <row r="30" spans="1:10" s="24" customFormat="1" ht="60" customHeight="1">
      <c r="A30" s="10">
        <v>12</v>
      </c>
      <c r="B30" s="28" t="s">
        <v>166</v>
      </c>
      <c r="C30" s="125" t="s">
        <v>101</v>
      </c>
      <c r="D30" s="132" t="s">
        <v>512</v>
      </c>
      <c r="E30" s="130" t="s">
        <v>523</v>
      </c>
      <c r="F30" s="130">
        <v>1009000</v>
      </c>
      <c r="G30" s="132" t="s">
        <v>526</v>
      </c>
      <c r="H30" s="127">
        <v>0</v>
      </c>
      <c r="I30" s="127">
        <v>67830</v>
      </c>
      <c r="J30" s="127">
        <v>60689</v>
      </c>
    </row>
    <row r="31" spans="1:10" s="24" customFormat="1" ht="75.75" customHeight="1">
      <c r="A31" s="10">
        <v>13</v>
      </c>
      <c r="B31" s="28" t="s">
        <v>167</v>
      </c>
      <c r="C31" s="125" t="s">
        <v>190</v>
      </c>
      <c r="D31" s="132">
        <v>777</v>
      </c>
      <c r="E31" s="130">
        <v>1104</v>
      </c>
      <c r="F31" s="130">
        <v>1009000</v>
      </c>
      <c r="G31" s="132" t="s">
        <v>510</v>
      </c>
      <c r="H31" s="127">
        <v>0</v>
      </c>
      <c r="I31" s="127">
        <v>4850</v>
      </c>
      <c r="J31" s="127">
        <v>4365</v>
      </c>
    </row>
    <row r="32" spans="1:10" s="24" customFormat="1" ht="50.25" customHeight="1">
      <c r="A32" s="10">
        <v>14</v>
      </c>
      <c r="B32" s="28" t="s">
        <v>168</v>
      </c>
      <c r="C32" s="125" t="s">
        <v>190</v>
      </c>
      <c r="D32" s="132">
        <v>777</v>
      </c>
      <c r="E32" s="130">
        <v>1102</v>
      </c>
      <c r="F32" s="130">
        <v>1009000</v>
      </c>
      <c r="G32" s="132" t="s">
        <v>511</v>
      </c>
      <c r="H32" s="127">
        <v>0</v>
      </c>
      <c r="I32" s="127">
        <v>19000</v>
      </c>
      <c r="J32" s="127">
        <v>19000</v>
      </c>
    </row>
    <row r="33" spans="1:10" s="24" customFormat="1" ht="48" customHeight="1">
      <c r="A33" s="10">
        <v>15</v>
      </c>
      <c r="B33" s="28" t="s">
        <v>169</v>
      </c>
      <c r="C33" s="125" t="s">
        <v>190</v>
      </c>
      <c r="D33" s="132">
        <v>777</v>
      </c>
      <c r="E33" s="130">
        <v>1102</v>
      </c>
      <c r="F33" s="130">
        <v>1009000</v>
      </c>
      <c r="G33" s="132" t="s">
        <v>460</v>
      </c>
      <c r="H33" s="127">
        <v>0</v>
      </c>
      <c r="I33" s="127">
        <v>4040</v>
      </c>
      <c r="J33" s="127">
        <v>3990</v>
      </c>
    </row>
    <row r="34" spans="1:10" s="24" customFormat="1" ht="54.75" customHeight="1">
      <c r="A34" s="10">
        <v>16</v>
      </c>
      <c r="B34" s="28" t="s">
        <v>170</v>
      </c>
      <c r="C34" s="125" t="s">
        <v>191</v>
      </c>
      <c r="D34" s="132" t="s">
        <v>513</v>
      </c>
      <c r="E34" s="130" t="s">
        <v>528</v>
      </c>
      <c r="F34" s="130">
        <v>1009000</v>
      </c>
      <c r="G34" s="132" t="s">
        <v>510</v>
      </c>
      <c r="H34" s="127">
        <v>0</v>
      </c>
      <c r="I34" s="127">
        <v>17000</v>
      </c>
      <c r="J34" s="127">
        <v>16150</v>
      </c>
    </row>
    <row r="35" spans="1:10" s="24" customFormat="1" ht="81.75" customHeight="1">
      <c r="A35" s="10">
        <v>17</v>
      </c>
      <c r="B35" s="28" t="s">
        <v>171</v>
      </c>
      <c r="C35" s="125" t="s">
        <v>192</v>
      </c>
      <c r="D35" s="132" t="s">
        <v>514</v>
      </c>
      <c r="E35" s="130" t="s">
        <v>527</v>
      </c>
      <c r="F35" s="130">
        <v>1009000</v>
      </c>
      <c r="G35" s="132" t="s">
        <v>510</v>
      </c>
      <c r="H35" s="127">
        <v>0</v>
      </c>
      <c r="I35" s="127">
        <v>3040</v>
      </c>
      <c r="J35" s="127">
        <v>0</v>
      </c>
    </row>
    <row r="36" spans="1:10" s="24" customFormat="1" ht="72" customHeight="1">
      <c r="A36" s="10">
        <v>18</v>
      </c>
      <c r="B36" s="28" t="s">
        <v>172</v>
      </c>
      <c r="C36" s="125" t="s">
        <v>193</v>
      </c>
      <c r="D36" s="132" t="s">
        <v>515</v>
      </c>
      <c r="E36" s="130" t="s">
        <v>529</v>
      </c>
      <c r="F36" s="130">
        <v>1009000</v>
      </c>
      <c r="G36" s="132" t="s">
        <v>510</v>
      </c>
      <c r="H36" s="127">
        <v>0</v>
      </c>
      <c r="I36" s="127">
        <v>3640</v>
      </c>
      <c r="J36" s="127">
        <v>2912</v>
      </c>
    </row>
    <row r="37" spans="1:10" s="24" customFormat="1" ht="61.5" customHeight="1">
      <c r="A37" s="10">
        <v>19</v>
      </c>
      <c r="B37" s="28" t="s">
        <v>173</v>
      </c>
      <c r="C37" s="125" t="s">
        <v>193</v>
      </c>
      <c r="D37" s="132" t="s">
        <v>515</v>
      </c>
      <c r="E37" s="130" t="s">
        <v>529</v>
      </c>
      <c r="F37" s="130">
        <v>1009000</v>
      </c>
      <c r="G37" s="132" t="s">
        <v>510</v>
      </c>
      <c r="H37" s="127">
        <v>0</v>
      </c>
      <c r="I37" s="127">
        <v>4850</v>
      </c>
      <c r="J37" s="127">
        <v>0</v>
      </c>
    </row>
    <row r="38" spans="1:10" s="24" customFormat="1" ht="88.5" customHeight="1">
      <c r="A38" s="10">
        <v>20</v>
      </c>
      <c r="B38" s="28" t="s">
        <v>174</v>
      </c>
      <c r="C38" s="125" t="s">
        <v>193</v>
      </c>
      <c r="D38" s="132" t="s">
        <v>515</v>
      </c>
      <c r="E38" s="130" t="s">
        <v>530</v>
      </c>
      <c r="F38" s="130">
        <v>1009000</v>
      </c>
      <c r="G38" s="132" t="s">
        <v>531</v>
      </c>
      <c r="H38" s="127">
        <v>0</v>
      </c>
      <c r="I38" s="127">
        <v>7200</v>
      </c>
      <c r="J38" s="127">
        <v>5040</v>
      </c>
    </row>
    <row r="39" spans="1:10" s="24" customFormat="1" ht="57" customHeight="1">
      <c r="A39" s="10">
        <v>21</v>
      </c>
      <c r="B39" s="28" t="s">
        <v>175</v>
      </c>
      <c r="C39" s="125" t="s">
        <v>193</v>
      </c>
      <c r="D39" s="132" t="s">
        <v>515</v>
      </c>
      <c r="E39" s="130" t="s">
        <v>532</v>
      </c>
      <c r="F39" s="130">
        <v>1009000</v>
      </c>
      <c r="G39" s="132" t="s">
        <v>511</v>
      </c>
      <c r="H39" s="127">
        <v>0</v>
      </c>
      <c r="I39" s="127">
        <v>225000</v>
      </c>
      <c r="J39" s="127">
        <v>222250.2</v>
      </c>
    </row>
    <row r="40" spans="1:10" s="24" customFormat="1" ht="99" customHeight="1">
      <c r="A40" s="10">
        <v>22</v>
      </c>
      <c r="B40" s="28" t="s">
        <v>176</v>
      </c>
      <c r="C40" s="125" t="s">
        <v>193</v>
      </c>
      <c r="D40" s="132" t="s">
        <v>515</v>
      </c>
      <c r="E40" s="130" t="s">
        <v>532</v>
      </c>
      <c r="F40" s="130">
        <v>1009000</v>
      </c>
      <c r="G40" s="132" t="s">
        <v>511</v>
      </c>
      <c r="H40" s="127">
        <v>0</v>
      </c>
      <c r="I40" s="127">
        <v>105000</v>
      </c>
      <c r="J40" s="127">
        <v>105000</v>
      </c>
    </row>
    <row r="41" spans="1:10" s="24" customFormat="1" ht="62.25" customHeight="1">
      <c r="A41" s="10">
        <v>23</v>
      </c>
      <c r="B41" s="28" t="s">
        <v>177</v>
      </c>
      <c r="C41" s="125" t="s">
        <v>194</v>
      </c>
      <c r="D41" s="132" t="s">
        <v>516</v>
      </c>
      <c r="E41" s="130" t="s">
        <v>528</v>
      </c>
      <c r="F41" s="130">
        <v>1009000</v>
      </c>
      <c r="G41" s="132" t="s">
        <v>510</v>
      </c>
      <c r="H41" s="127">
        <v>0</v>
      </c>
      <c r="I41" s="127">
        <v>3040</v>
      </c>
      <c r="J41" s="127">
        <v>3040</v>
      </c>
    </row>
    <row r="42" spans="1:10" s="24" customFormat="1" ht="84.75" customHeight="1">
      <c r="A42" s="10">
        <v>24</v>
      </c>
      <c r="B42" s="28" t="s">
        <v>178</v>
      </c>
      <c r="C42" s="125" t="s">
        <v>194</v>
      </c>
      <c r="D42" s="132" t="s">
        <v>516</v>
      </c>
      <c r="E42" s="130" t="s">
        <v>533</v>
      </c>
      <c r="F42" s="130">
        <v>1009000</v>
      </c>
      <c r="G42" s="132" t="s">
        <v>460</v>
      </c>
      <c r="H42" s="127">
        <v>0</v>
      </c>
      <c r="I42" s="127">
        <v>33000</v>
      </c>
      <c r="J42" s="127">
        <v>33000</v>
      </c>
    </row>
    <row r="43" spans="1:10" s="24" customFormat="1" ht="52.5" customHeight="1">
      <c r="A43" s="10">
        <v>25</v>
      </c>
      <c r="B43" s="28" t="s">
        <v>179</v>
      </c>
      <c r="C43" s="125" t="s">
        <v>194</v>
      </c>
      <c r="D43" s="132" t="s">
        <v>516</v>
      </c>
      <c r="E43" s="130" t="s">
        <v>533</v>
      </c>
      <c r="F43" s="130">
        <v>1009000</v>
      </c>
      <c r="G43" s="132" t="s">
        <v>460</v>
      </c>
      <c r="H43" s="127">
        <v>0</v>
      </c>
      <c r="I43" s="127">
        <v>10000</v>
      </c>
      <c r="J43" s="127">
        <v>8848.08</v>
      </c>
    </row>
    <row r="44" spans="1:10" s="24" customFormat="1" ht="207" customHeight="1">
      <c r="A44" s="10">
        <v>26</v>
      </c>
      <c r="B44" s="28" t="s">
        <v>189</v>
      </c>
      <c r="C44" s="125" t="s">
        <v>194</v>
      </c>
      <c r="D44" s="132" t="s">
        <v>516</v>
      </c>
      <c r="E44" s="130" t="s">
        <v>533</v>
      </c>
      <c r="F44" s="130">
        <v>1009000</v>
      </c>
      <c r="G44" s="132" t="s">
        <v>471</v>
      </c>
      <c r="H44" s="127">
        <v>0</v>
      </c>
      <c r="I44" s="127">
        <v>56000</v>
      </c>
      <c r="J44" s="127">
        <v>54400.99</v>
      </c>
    </row>
    <row r="45" spans="1:10" s="24" customFormat="1" ht="52.5" customHeight="1">
      <c r="A45" s="10">
        <v>27</v>
      </c>
      <c r="B45" s="28" t="s">
        <v>180</v>
      </c>
      <c r="C45" s="125" t="s">
        <v>195</v>
      </c>
      <c r="D45" s="132" t="s">
        <v>517</v>
      </c>
      <c r="E45" s="130" t="s">
        <v>528</v>
      </c>
      <c r="F45" s="130">
        <v>1009000</v>
      </c>
      <c r="G45" s="132" t="s">
        <v>510</v>
      </c>
      <c r="H45" s="127">
        <v>0</v>
      </c>
      <c r="I45" s="127">
        <v>4850</v>
      </c>
      <c r="J45" s="127">
        <v>4000</v>
      </c>
    </row>
    <row r="46" spans="1:10" s="24" customFormat="1" ht="114.75" customHeight="1">
      <c r="A46" s="10">
        <v>28</v>
      </c>
      <c r="B46" s="123" t="s">
        <v>181</v>
      </c>
      <c r="C46" s="125" t="s">
        <v>195</v>
      </c>
      <c r="D46" s="132" t="s">
        <v>517</v>
      </c>
      <c r="E46" s="130" t="s">
        <v>528</v>
      </c>
      <c r="F46" s="130">
        <v>1009000</v>
      </c>
      <c r="G46" s="132" t="s">
        <v>510</v>
      </c>
      <c r="H46" s="127">
        <v>0</v>
      </c>
      <c r="I46" s="127">
        <v>11530</v>
      </c>
      <c r="J46" s="127">
        <v>9800</v>
      </c>
    </row>
    <row r="47" spans="1:10" s="9" customFormat="1" ht="25.5" customHeight="1">
      <c r="A47" s="10">
        <v>29</v>
      </c>
      <c r="B47" s="28" t="s">
        <v>182</v>
      </c>
      <c r="C47" s="125" t="s">
        <v>196</v>
      </c>
      <c r="D47" s="132" t="s">
        <v>518</v>
      </c>
      <c r="E47" s="130" t="s">
        <v>528</v>
      </c>
      <c r="F47" s="130">
        <v>1009000</v>
      </c>
      <c r="G47" s="132" t="s">
        <v>510</v>
      </c>
      <c r="H47" s="127">
        <v>0</v>
      </c>
      <c r="I47" s="127">
        <v>3040</v>
      </c>
      <c r="J47" s="127">
        <v>3040</v>
      </c>
    </row>
    <row r="48" spans="1:10" s="9" customFormat="1" ht="94.5" customHeight="1">
      <c r="A48" s="10">
        <v>30</v>
      </c>
      <c r="B48" s="28" t="s">
        <v>509</v>
      </c>
      <c r="C48" s="125" t="s">
        <v>197</v>
      </c>
      <c r="D48" s="132" t="s">
        <v>519</v>
      </c>
      <c r="E48" s="130" t="s">
        <v>522</v>
      </c>
      <c r="F48" s="130">
        <v>1009000</v>
      </c>
      <c r="G48" s="132" t="s">
        <v>510</v>
      </c>
      <c r="H48" s="127">
        <v>0</v>
      </c>
      <c r="I48" s="127">
        <v>9110</v>
      </c>
      <c r="J48" s="127">
        <v>9110</v>
      </c>
    </row>
    <row r="49" spans="1:10" s="9" customFormat="1" ht="32.25" customHeight="1">
      <c r="A49" s="10">
        <v>31</v>
      </c>
      <c r="B49" s="28" t="s">
        <v>184</v>
      </c>
      <c r="C49" s="125" t="s">
        <v>197</v>
      </c>
      <c r="D49" s="132" t="s">
        <v>519</v>
      </c>
      <c r="E49" s="130" t="s">
        <v>522</v>
      </c>
      <c r="F49" s="130">
        <v>1009000</v>
      </c>
      <c r="G49" s="132" t="s">
        <v>510</v>
      </c>
      <c r="H49" s="127">
        <v>0</v>
      </c>
      <c r="I49" s="127">
        <v>3040</v>
      </c>
      <c r="J49" s="127">
        <v>3040</v>
      </c>
    </row>
    <row r="50" spans="1:10" s="9" customFormat="1" ht="78" customHeight="1">
      <c r="A50" s="10">
        <v>32</v>
      </c>
      <c r="B50" s="28" t="s">
        <v>185</v>
      </c>
      <c r="C50" s="125" t="s">
        <v>197</v>
      </c>
      <c r="D50" s="132" t="s">
        <v>519</v>
      </c>
      <c r="E50" s="130" t="s">
        <v>522</v>
      </c>
      <c r="F50" s="130">
        <v>1009000</v>
      </c>
      <c r="G50" s="132" t="s">
        <v>510</v>
      </c>
      <c r="H50" s="127">
        <v>0</v>
      </c>
      <c r="I50" s="127">
        <v>3040</v>
      </c>
      <c r="J50" s="127">
        <v>2730</v>
      </c>
    </row>
    <row r="51" spans="1:10" s="9" customFormat="1" ht="68.25" customHeight="1">
      <c r="A51" s="10">
        <v>33</v>
      </c>
      <c r="B51" s="28" t="s">
        <v>186</v>
      </c>
      <c r="C51" s="125" t="s">
        <v>197</v>
      </c>
      <c r="D51" s="132" t="s">
        <v>519</v>
      </c>
      <c r="E51" s="130" t="s">
        <v>522</v>
      </c>
      <c r="F51" s="130">
        <v>1009000</v>
      </c>
      <c r="G51" s="132" t="s">
        <v>510</v>
      </c>
      <c r="H51" s="127">
        <v>0</v>
      </c>
      <c r="I51" s="127">
        <v>1820</v>
      </c>
      <c r="J51" s="127">
        <v>1820</v>
      </c>
    </row>
    <row r="52" spans="1:10" s="9" customFormat="1" ht="67.5" customHeight="1">
      <c r="A52" s="10">
        <v>34</v>
      </c>
      <c r="B52" s="28" t="s">
        <v>187</v>
      </c>
      <c r="C52" s="125" t="s">
        <v>197</v>
      </c>
      <c r="D52" s="132" t="s">
        <v>519</v>
      </c>
      <c r="E52" s="130" t="s">
        <v>523</v>
      </c>
      <c r="F52" s="130">
        <v>1009000</v>
      </c>
      <c r="G52" s="132" t="s">
        <v>460</v>
      </c>
      <c r="H52" s="127">
        <v>0</v>
      </c>
      <c r="I52" s="127">
        <v>37800</v>
      </c>
      <c r="J52" s="127">
        <v>35291.5</v>
      </c>
    </row>
    <row r="53" spans="1:10" s="9" customFormat="1" ht="76.5" customHeight="1">
      <c r="A53" s="10">
        <v>35</v>
      </c>
      <c r="B53" s="28" t="s">
        <v>188</v>
      </c>
      <c r="C53" s="125" t="s">
        <v>197</v>
      </c>
      <c r="D53" s="132" t="s">
        <v>519</v>
      </c>
      <c r="E53" s="130" t="s">
        <v>523</v>
      </c>
      <c r="F53" s="130">
        <v>1009000</v>
      </c>
      <c r="G53" s="132" t="s">
        <v>460</v>
      </c>
      <c r="H53" s="127">
        <v>0</v>
      </c>
      <c r="I53" s="127">
        <v>47060</v>
      </c>
      <c r="J53" s="127">
        <v>46500</v>
      </c>
    </row>
    <row r="54" spans="1:10" s="12" customFormat="1" ht="12" customHeight="1">
      <c r="A54" s="207"/>
      <c r="B54" s="207"/>
      <c r="C54" s="207"/>
      <c r="D54" s="207"/>
      <c r="E54" s="207"/>
      <c r="F54" s="207"/>
      <c r="G54" s="207"/>
      <c r="H54" s="207"/>
      <c r="I54" s="207"/>
      <c r="J54" s="207"/>
    </row>
    <row r="55" spans="1:10" s="12" customFormat="1" ht="23.25" customHeight="1">
      <c r="A55" s="207"/>
      <c r="B55" s="207"/>
      <c r="C55" s="207"/>
      <c r="D55" s="207"/>
      <c r="E55" s="207"/>
      <c r="F55" s="207"/>
      <c r="G55" s="207"/>
      <c r="H55" s="207"/>
      <c r="I55" s="207"/>
      <c r="J55" s="207"/>
    </row>
    <row r="56" ht="3" customHeight="1"/>
  </sheetData>
  <sheetProtection/>
  <mergeCells count="11">
    <mergeCell ref="A3:J3"/>
    <mergeCell ref="A4:J4"/>
    <mergeCell ref="A6:A7"/>
    <mergeCell ref="B6:B7"/>
    <mergeCell ref="C6:C7"/>
    <mergeCell ref="D6:G6"/>
    <mergeCell ref="H6:J6"/>
    <mergeCell ref="A55:J55"/>
    <mergeCell ref="A9:A18"/>
    <mergeCell ref="B9:B18"/>
    <mergeCell ref="A54:J54"/>
  </mergeCells>
  <printOptions/>
  <pageMargins left="0.7" right="0.7" top="0.75" bottom="0.75" header="0.3" footer="0.3"/>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G223"/>
  <sheetViews>
    <sheetView view="pageBreakPreview" zoomScaleSheetLayoutView="10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IV16384"/>
    </sheetView>
  </sheetViews>
  <sheetFormatPr defaultColWidth="9.00390625" defaultRowHeight="12.75"/>
  <cols>
    <col min="1" max="1" width="14.375" style="1" customWidth="1"/>
    <col min="2" max="2" width="39.00390625" style="1" customWidth="1"/>
    <col min="3" max="3" width="53.125" style="1" customWidth="1"/>
    <col min="4" max="4" width="13.125" style="1" customWidth="1"/>
    <col min="5" max="5" width="14.25390625" style="1" customWidth="1"/>
    <col min="6" max="7" width="12.625" style="1" bestFit="1" customWidth="1"/>
    <col min="8" max="16384" width="9.125" style="1" customWidth="1"/>
  </cols>
  <sheetData>
    <row r="1" ht="12.75">
      <c r="E1" s="5" t="s">
        <v>38</v>
      </c>
    </row>
    <row r="3" spans="1:5" ht="15.75">
      <c r="A3" s="183" t="s">
        <v>39</v>
      </c>
      <c r="B3" s="183"/>
      <c r="C3" s="183"/>
      <c r="D3" s="183"/>
      <c r="E3" s="183"/>
    </row>
    <row r="4" spans="1:5" ht="33" customHeight="1">
      <c r="A4" s="182" t="s">
        <v>590</v>
      </c>
      <c r="B4" s="183"/>
      <c r="C4" s="183"/>
      <c r="D4" s="183"/>
      <c r="E4" s="183"/>
    </row>
    <row r="6" spans="1:7" ht="83.25" customHeight="1">
      <c r="A6" s="8" t="s">
        <v>26</v>
      </c>
      <c r="B6" s="8" t="s">
        <v>27</v>
      </c>
      <c r="C6" s="8" t="s">
        <v>40</v>
      </c>
      <c r="D6" s="3" t="s">
        <v>585</v>
      </c>
      <c r="E6" s="3" t="s">
        <v>586</v>
      </c>
      <c r="G6" s="174">
        <f>D40+D94+D136+D142</f>
        <v>1179890</v>
      </c>
    </row>
    <row r="7" spans="1:5" ht="13.5" thickBot="1">
      <c r="A7" s="13">
        <v>1</v>
      </c>
      <c r="B7" s="13">
        <v>2</v>
      </c>
      <c r="C7" s="13">
        <v>3</v>
      </c>
      <c r="D7" s="13">
        <v>4</v>
      </c>
      <c r="E7" s="13">
        <v>5</v>
      </c>
    </row>
    <row r="8" spans="1:5" ht="12.75">
      <c r="A8" s="214" t="s">
        <v>9</v>
      </c>
      <c r="B8" s="217"/>
      <c r="C8" s="14" t="s">
        <v>36</v>
      </c>
      <c r="D8" s="137">
        <f>D9+D10+D13</f>
        <v>2916960</v>
      </c>
      <c r="E8" s="137">
        <f>E9+E10+E13</f>
        <v>2205153.972</v>
      </c>
    </row>
    <row r="9" spans="1:5" ht="12.75">
      <c r="A9" s="215"/>
      <c r="B9" s="218"/>
      <c r="C9" s="15" t="s">
        <v>41</v>
      </c>
      <c r="D9" s="135">
        <f>D15+D21+D27+D33+D39+D45+D51+D57+D63+D69+D75+D81+D87+D93+D99+D105+D111+D117+D123+D129+D135+D141+D147+D153+D159+D165+D171+D177+D183+D189+D195+D201+D207+D213+D219</f>
        <v>1708000</v>
      </c>
      <c r="E9" s="135">
        <f>E15+E21+E27+E33+E39+E45+E51+E57+E63+E69+E75+E81+E87+E93+E99+E105+E111+E117+E123+E129+E135+E141+E147+E153+E159+E165+E171+E177+E183+E189+E195+E201+E207+E213+E219</f>
        <v>1639368.44</v>
      </c>
    </row>
    <row r="10" spans="1:6" ht="12.75">
      <c r="A10" s="215"/>
      <c r="B10" s="218"/>
      <c r="C10" s="15" t="s">
        <v>42</v>
      </c>
      <c r="D10" s="135">
        <f>D16+D22+D28+D34+D40+D46+D52+D58+D64+D70+D76+D82+D88+D94+D100+D106+D112+D118+D124+D130+D136+D142+D148+D154+D160+D166+D172+D178+D184+D190+D196+D202+D208+D214+D220</f>
        <v>1179890</v>
      </c>
      <c r="E10" s="135">
        <f>E16+E22+E28+E34+E40+E46+E52+E58+E64+E70+E76+E82+E88+E94+E100+E106+E112+E118+E124+E130+E136+E142+E148+E154+E160+E166+E172+E178+E184+E190+E196+E202+E208+E214+E220</f>
        <v>519117.202</v>
      </c>
      <c r="F10" s="174"/>
    </row>
    <row r="11" spans="1:5" ht="13.5" customHeight="1">
      <c r="A11" s="215"/>
      <c r="B11" s="218"/>
      <c r="C11" s="16" t="s">
        <v>43</v>
      </c>
      <c r="D11" s="138"/>
      <c r="E11" s="139"/>
    </row>
    <row r="12" spans="1:5" ht="12.75">
      <c r="A12" s="215"/>
      <c r="B12" s="218"/>
      <c r="C12" s="16" t="s">
        <v>44</v>
      </c>
      <c r="D12" s="138"/>
      <c r="E12" s="139"/>
    </row>
    <row r="13" spans="1:5" ht="13.5" thickBot="1">
      <c r="A13" s="220"/>
      <c r="B13" s="221"/>
      <c r="C13" s="17" t="s">
        <v>45</v>
      </c>
      <c r="D13" s="140">
        <f>D85</f>
        <v>29070</v>
      </c>
      <c r="E13" s="140">
        <f>E85</f>
        <v>46668.33</v>
      </c>
    </row>
    <row r="14" spans="1:5" ht="12.75">
      <c r="A14" s="214" t="s">
        <v>102</v>
      </c>
      <c r="B14" s="217" t="s">
        <v>155</v>
      </c>
      <c r="C14" s="14" t="s">
        <v>36</v>
      </c>
      <c r="D14" s="137">
        <f>D15</f>
        <v>12140</v>
      </c>
      <c r="E14" s="137">
        <f>E15</f>
        <v>5700</v>
      </c>
    </row>
    <row r="15" spans="1:5" ht="12.75">
      <c r="A15" s="215"/>
      <c r="B15" s="218"/>
      <c r="C15" s="15" t="s">
        <v>41</v>
      </c>
      <c r="D15" s="135">
        <f>'Таблица 17'!I19</f>
        <v>12140</v>
      </c>
      <c r="E15" s="171">
        <f>'Таблица 17'!J19</f>
        <v>5700</v>
      </c>
    </row>
    <row r="16" spans="1:5" ht="12.75">
      <c r="A16" s="215"/>
      <c r="B16" s="218"/>
      <c r="C16" s="15" t="s">
        <v>42</v>
      </c>
      <c r="D16" s="135"/>
      <c r="E16" s="136"/>
    </row>
    <row r="17" spans="1:5" ht="14.25" customHeight="1">
      <c r="A17" s="215"/>
      <c r="B17" s="218"/>
      <c r="C17" s="16" t="s">
        <v>43</v>
      </c>
      <c r="D17" s="135"/>
      <c r="E17" s="136"/>
    </row>
    <row r="18" spans="1:5" ht="12.75">
      <c r="A18" s="215"/>
      <c r="B18" s="218"/>
      <c r="C18" s="16" t="s">
        <v>44</v>
      </c>
      <c r="D18" s="135"/>
      <c r="E18" s="136"/>
    </row>
    <row r="19" spans="1:5" ht="13.5" thickBot="1">
      <c r="A19" s="216"/>
      <c r="B19" s="219"/>
      <c r="C19" s="15" t="s">
        <v>45</v>
      </c>
      <c r="D19" s="135"/>
      <c r="E19" s="136"/>
    </row>
    <row r="20" spans="1:5" ht="12.75">
      <c r="A20" s="214" t="s">
        <v>103</v>
      </c>
      <c r="B20" s="217" t="s">
        <v>156</v>
      </c>
      <c r="C20" s="14" t="s">
        <v>36</v>
      </c>
      <c r="D20" s="137">
        <f>D21</f>
        <v>2430</v>
      </c>
      <c r="E20" s="137">
        <f>E21</f>
        <v>1950</v>
      </c>
    </row>
    <row r="21" spans="1:5" ht="12.75">
      <c r="A21" s="215"/>
      <c r="B21" s="218"/>
      <c r="C21" s="15" t="s">
        <v>41</v>
      </c>
      <c r="D21" s="135">
        <f>'Таблица 17'!I20</f>
        <v>2430</v>
      </c>
      <c r="E21" s="171">
        <f>'Таблица 17'!J20</f>
        <v>1950</v>
      </c>
    </row>
    <row r="22" spans="1:5" ht="12.75">
      <c r="A22" s="215"/>
      <c r="B22" s="218"/>
      <c r="C22" s="15" t="s">
        <v>42</v>
      </c>
      <c r="D22" s="135"/>
      <c r="E22" s="136"/>
    </row>
    <row r="23" spans="1:5" ht="13.5" customHeight="1">
      <c r="A23" s="215"/>
      <c r="B23" s="218"/>
      <c r="C23" s="16" t="s">
        <v>43</v>
      </c>
      <c r="D23" s="135"/>
      <c r="E23" s="136"/>
    </row>
    <row r="24" spans="1:5" ht="12.75">
      <c r="A24" s="215"/>
      <c r="B24" s="218"/>
      <c r="C24" s="16" t="s">
        <v>44</v>
      </c>
      <c r="D24" s="135"/>
      <c r="E24" s="136"/>
    </row>
    <row r="25" spans="1:5" ht="13.5" thickBot="1">
      <c r="A25" s="216"/>
      <c r="B25" s="219"/>
      <c r="C25" s="15" t="s">
        <v>45</v>
      </c>
      <c r="D25" s="135"/>
      <c r="E25" s="136"/>
    </row>
    <row r="26" spans="1:5" ht="12.75">
      <c r="A26" s="214" t="s">
        <v>104</v>
      </c>
      <c r="B26" s="217" t="s">
        <v>157</v>
      </c>
      <c r="C26" s="14" t="s">
        <v>36</v>
      </c>
      <c r="D26" s="137">
        <f>D27</f>
        <v>1220</v>
      </c>
      <c r="E26" s="137">
        <f>E27</f>
        <v>950</v>
      </c>
    </row>
    <row r="27" spans="1:5" ht="12.75">
      <c r="A27" s="215"/>
      <c r="B27" s="218"/>
      <c r="C27" s="15" t="s">
        <v>41</v>
      </c>
      <c r="D27" s="135">
        <f>'Таблица 17'!I21</f>
        <v>1220</v>
      </c>
      <c r="E27" s="171">
        <f>'Таблица 17'!J21</f>
        <v>950</v>
      </c>
    </row>
    <row r="28" spans="1:5" ht="12.75">
      <c r="A28" s="215"/>
      <c r="B28" s="218"/>
      <c r="C28" s="15" t="s">
        <v>42</v>
      </c>
      <c r="D28" s="135"/>
      <c r="E28" s="136"/>
    </row>
    <row r="29" spans="1:5" ht="12.75" customHeight="1">
      <c r="A29" s="215"/>
      <c r="B29" s="218"/>
      <c r="C29" s="16" t="s">
        <v>43</v>
      </c>
      <c r="D29" s="135"/>
      <c r="E29" s="136"/>
    </row>
    <row r="30" spans="1:5" ht="12.75">
      <c r="A30" s="215"/>
      <c r="B30" s="218"/>
      <c r="C30" s="16" t="s">
        <v>44</v>
      </c>
      <c r="D30" s="135"/>
      <c r="E30" s="136"/>
    </row>
    <row r="31" spans="1:5" ht="17.25" customHeight="1" thickBot="1">
      <c r="A31" s="216"/>
      <c r="B31" s="219"/>
      <c r="C31" s="15" t="s">
        <v>45</v>
      </c>
      <c r="D31" s="135"/>
      <c r="E31" s="136"/>
    </row>
    <row r="32" spans="1:5" ht="12.75">
      <c r="A32" s="214" t="s">
        <v>105</v>
      </c>
      <c r="B32" s="217" t="s">
        <v>158</v>
      </c>
      <c r="C32" s="14" t="s">
        <v>36</v>
      </c>
      <c r="D32" s="137">
        <f>D33</f>
        <v>3040</v>
      </c>
      <c r="E32" s="137">
        <f>E33</f>
        <v>800</v>
      </c>
    </row>
    <row r="33" spans="1:5" ht="12.75">
      <c r="A33" s="215"/>
      <c r="B33" s="218"/>
      <c r="C33" s="15" t="s">
        <v>41</v>
      </c>
      <c r="D33" s="135">
        <f>'Таблица 17'!I22</f>
        <v>3040</v>
      </c>
      <c r="E33" s="171">
        <f>'Таблица 17'!J22</f>
        <v>800</v>
      </c>
    </row>
    <row r="34" spans="1:5" ht="12.75">
      <c r="A34" s="215"/>
      <c r="B34" s="218"/>
      <c r="C34" s="15" t="s">
        <v>42</v>
      </c>
      <c r="D34" s="135"/>
      <c r="E34" s="136"/>
    </row>
    <row r="35" spans="1:5" ht="14.25" customHeight="1">
      <c r="A35" s="215"/>
      <c r="B35" s="218"/>
      <c r="C35" s="16" t="s">
        <v>43</v>
      </c>
      <c r="D35" s="135"/>
      <c r="E35" s="136"/>
    </row>
    <row r="36" spans="1:5" ht="12.75">
      <c r="A36" s="215"/>
      <c r="B36" s="218"/>
      <c r="C36" s="16" t="s">
        <v>44</v>
      </c>
      <c r="D36" s="135"/>
      <c r="E36" s="136"/>
    </row>
    <row r="37" spans="1:5" ht="13.5" thickBot="1">
      <c r="A37" s="216"/>
      <c r="B37" s="219"/>
      <c r="C37" s="15" t="s">
        <v>45</v>
      </c>
      <c r="D37" s="135"/>
      <c r="E37" s="136"/>
    </row>
    <row r="38" spans="1:5" ht="12.75">
      <c r="A38" s="214" t="s">
        <v>106</v>
      </c>
      <c r="B38" s="217" t="s">
        <v>159</v>
      </c>
      <c r="C38" s="14" t="s">
        <v>36</v>
      </c>
      <c r="D38" s="137">
        <f>D39+D40</f>
        <v>1661780</v>
      </c>
      <c r="E38" s="137">
        <f>E39+E40</f>
        <v>1098908.932</v>
      </c>
    </row>
    <row r="39" spans="1:5" ht="12.75">
      <c r="A39" s="215"/>
      <c r="B39" s="218"/>
      <c r="C39" s="15" t="s">
        <v>41</v>
      </c>
      <c r="D39" s="135">
        <f>'Таблица 17'!I23</f>
        <v>830890</v>
      </c>
      <c r="E39" s="171">
        <f>'Таблица 17'!J23</f>
        <v>830890</v>
      </c>
    </row>
    <row r="40" spans="1:5" ht="12.75">
      <c r="A40" s="215"/>
      <c r="B40" s="218"/>
      <c r="C40" s="15" t="s">
        <v>42</v>
      </c>
      <c r="D40" s="135">
        <f>'ПРОЧИЕ (Форма 5)'!H18</f>
        <v>830890</v>
      </c>
      <c r="E40" s="171">
        <f>'ПРОЧИЕ (Форма 5)'!I18</f>
        <v>268018.932</v>
      </c>
    </row>
    <row r="41" spans="1:5" ht="14.25" customHeight="1">
      <c r="A41" s="215"/>
      <c r="B41" s="218"/>
      <c r="C41" s="16" t="s">
        <v>43</v>
      </c>
      <c r="D41" s="135"/>
      <c r="E41" s="136"/>
    </row>
    <row r="42" spans="1:5" ht="12.75">
      <c r="A42" s="215"/>
      <c r="B42" s="218"/>
      <c r="C42" s="16" t="s">
        <v>44</v>
      </c>
      <c r="D42" s="135"/>
      <c r="E42" s="136"/>
    </row>
    <row r="43" spans="1:5" ht="18.75" customHeight="1" thickBot="1">
      <c r="A43" s="216"/>
      <c r="B43" s="219"/>
      <c r="C43" s="15" t="s">
        <v>45</v>
      </c>
      <c r="D43" s="135"/>
      <c r="E43" s="136"/>
    </row>
    <row r="44" spans="1:5" ht="12.75">
      <c r="A44" s="214" t="s">
        <v>107</v>
      </c>
      <c r="B44" s="217" t="s">
        <v>160</v>
      </c>
      <c r="C44" s="14" t="s">
        <v>36</v>
      </c>
      <c r="D44" s="137">
        <f>D45</f>
        <v>151570</v>
      </c>
      <c r="E44" s="137">
        <f>E45</f>
        <v>126508</v>
      </c>
    </row>
    <row r="45" spans="1:5" ht="12.75">
      <c r="A45" s="215"/>
      <c r="B45" s="218"/>
      <c r="C45" s="15" t="s">
        <v>41</v>
      </c>
      <c r="D45" s="135">
        <f>'Таблица 17'!I24</f>
        <v>151570</v>
      </c>
      <c r="E45" s="171">
        <f>'Таблица 17'!J24</f>
        <v>126508</v>
      </c>
    </row>
    <row r="46" spans="1:5" ht="12.75">
      <c r="A46" s="215"/>
      <c r="B46" s="218"/>
      <c r="C46" s="15" t="s">
        <v>42</v>
      </c>
      <c r="D46" s="135"/>
      <c r="E46" s="136"/>
    </row>
    <row r="47" spans="1:5" ht="12.75" customHeight="1">
      <c r="A47" s="215"/>
      <c r="B47" s="218"/>
      <c r="C47" s="16" t="s">
        <v>43</v>
      </c>
      <c r="D47" s="135"/>
      <c r="E47" s="136"/>
    </row>
    <row r="48" spans="1:5" ht="12.75">
      <c r="A48" s="215"/>
      <c r="B48" s="218"/>
      <c r="C48" s="16" t="s">
        <v>44</v>
      </c>
      <c r="D48" s="135"/>
      <c r="E48" s="136"/>
    </row>
    <row r="49" spans="1:5" ht="58.5" customHeight="1" thickBot="1">
      <c r="A49" s="216"/>
      <c r="B49" s="219"/>
      <c r="C49" s="15" t="s">
        <v>45</v>
      </c>
      <c r="D49" s="135"/>
      <c r="E49" s="136"/>
    </row>
    <row r="50" spans="1:5" ht="12.75">
      <c r="A50" s="214" t="s">
        <v>108</v>
      </c>
      <c r="B50" s="217" t="s">
        <v>161</v>
      </c>
      <c r="C50" s="14" t="s">
        <v>36</v>
      </c>
      <c r="D50" s="137">
        <f>D51</f>
        <v>4000</v>
      </c>
      <c r="E50" s="137">
        <f>E51</f>
        <v>2800</v>
      </c>
    </row>
    <row r="51" spans="1:5" ht="12.75">
      <c r="A51" s="215"/>
      <c r="B51" s="218"/>
      <c r="C51" s="15" t="s">
        <v>41</v>
      </c>
      <c r="D51" s="135">
        <f>'Таблица 17'!I25</f>
        <v>4000</v>
      </c>
      <c r="E51" s="171">
        <f>'Таблица 17'!J25</f>
        <v>2800</v>
      </c>
    </row>
    <row r="52" spans="1:5" ht="12.75">
      <c r="A52" s="215"/>
      <c r="B52" s="218"/>
      <c r="C52" s="15" t="s">
        <v>42</v>
      </c>
      <c r="D52" s="135"/>
      <c r="E52" s="136"/>
    </row>
    <row r="53" spans="1:5" ht="12" customHeight="1">
      <c r="A53" s="215"/>
      <c r="B53" s="218"/>
      <c r="C53" s="16" t="s">
        <v>43</v>
      </c>
      <c r="D53" s="135"/>
      <c r="E53" s="136"/>
    </row>
    <row r="54" spans="1:5" ht="12.75">
      <c r="A54" s="215"/>
      <c r="B54" s="218"/>
      <c r="C54" s="16" t="s">
        <v>44</v>
      </c>
      <c r="D54" s="135"/>
      <c r="E54" s="136"/>
    </row>
    <row r="55" spans="1:5" ht="35.25" customHeight="1" thickBot="1">
      <c r="A55" s="216"/>
      <c r="B55" s="219"/>
      <c r="C55" s="15" t="s">
        <v>45</v>
      </c>
      <c r="D55" s="135"/>
      <c r="E55" s="136"/>
    </row>
    <row r="56" spans="1:5" ht="12.75">
      <c r="A56" s="214" t="s">
        <v>109</v>
      </c>
      <c r="B56" s="217" t="s">
        <v>162</v>
      </c>
      <c r="C56" s="14" t="s">
        <v>36</v>
      </c>
      <c r="D56" s="137">
        <f>D57</f>
        <v>9110</v>
      </c>
      <c r="E56" s="137">
        <f>E57</f>
        <v>8500</v>
      </c>
    </row>
    <row r="57" spans="1:5" ht="12.75">
      <c r="A57" s="215"/>
      <c r="B57" s="218"/>
      <c r="C57" s="15" t="s">
        <v>41</v>
      </c>
      <c r="D57" s="135">
        <f>'Таблица 17'!I26</f>
        <v>9110</v>
      </c>
      <c r="E57" s="171">
        <f>'Таблица 17'!J26</f>
        <v>8500</v>
      </c>
    </row>
    <row r="58" spans="1:5" ht="12.75">
      <c r="A58" s="215"/>
      <c r="B58" s="218"/>
      <c r="C58" s="15" t="s">
        <v>42</v>
      </c>
      <c r="D58" s="135"/>
      <c r="E58" s="136"/>
    </row>
    <row r="59" spans="1:5" ht="12.75" customHeight="1">
      <c r="A59" s="215"/>
      <c r="B59" s="218"/>
      <c r="C59" s="16" t="s">
        <v>43</v>
      </c>
      <c r="D59" s="135"/>
      <c r="E59" s="136"/>
    </row>
    <row r="60" spans="1:5" ht="12.75">
      <c r="A60" s="215"/>
      <c r="B60" s="218"/>
      <c r="C60" s="16" t="s">
        <v>44</v>
      </c>
      <c r="D60" s="135"/>
      <c r="E60" s="136"/>
    </row>
    <row r="61" spans="1:5" ht="42" customHeight="1" thickBot="1">
      <c r="A61" s="216"/>
      <c r="B61" s="219"/>
      <c r="C61" s="15" t="s">
        <v>45</v>
      </c>
      <c r="D61" s="135"/>
      <c r="E61" s="136"/>
    </row>
    <row r="62" spans="1:5" ht="12.75">
      <c r="A62" s="214" t="s">
        <v>110</v>
      </c>
      <c r="B62" s="217" t="s">
        <v>163</v>
      </c>
      <c r="C62" s="14" t="s">
        <v>36</v>
      </c>
      <c r="D62" s="137">
        <f>D63</f>
        <v>2280</v>
      </c>
      <c r="E62" s="137">
        <f>E63</f>
        <v>2280</v>
      </c>
    </row>
    <row r="63" spans="1:5" ht="12.75">
      <c r="A63" s="215"/>
      <c r="B63" s="218"/>
      <c r="C63" s="15" t="s">
        <v>41</v>
      </c>
      <c r="D63" s="135">
        <f>'Таблица 17'!I27</f>
        <v>2280</v>
      </c>
      <c r="E63" s="171">
        <f>'Таблица 17'!J27</f>
        <v>2280</v>
      </c>
    </row>
    <row r="64" spans="1:5" ht="12.75">
      <c r="A64" s="215"/>
      <c r="B64" s="218"/>
      <c r="C64" s="15" t="s">
        <v>42</v>
      </c>
      <c r="D64" s="135"/>
      <c r="E64" s="136"/>
    </row>
    <row r="65" spans="1:5" ht="13.5" customHeight="1">
      <c r="A65" s="215"/>
      <c r="B65" s="218"/>
      <c r="C65" s="16" t="s">
        <v>43</v>
      </c>
      <c r="D65" s="135"/>
      <c r="E65" s="136"/>
    </row>
    <row r="66" spans="1:5" ht="12.75">
      <c r="A66" s="215"/>
      <c r="B66" s="218"/>
      <c r="C66" s="16" t="s">
        <v>44</v>
      </c>
      <c r="D66" s="135"/>
      <c r="E66" s="136"/>
    </row>
    <row r="67" spans="1:5" ht="80.25" customHeight="1" thickBot="1">
      <c r="A67" s="216"/>
      <c r="B67" s="219"/>
      <c r="C67" s="15" t="s">
        <v>45</v>
      </c>
      <c r="D67" s="135"/>
      <c r="E67" s="136"/>
    </row>
    <row r="68" spans="1:5" ht="12.75">
      <c r="A68" s="214" t="s">
        <v>111</v>
      </c>
      <c r="B68" s="217" t="s">
        <v>164</v>
      </c>
      <c r="C68" s="14" t="s">
        <v>36</v>
      </c>
      <c r="D68" s="137">
        <f>D69</f>
        <v>3040</v>
      </c>
      <c r="E68" s="137">
        <f>E69</f>
        <v>2700</v>
      </c>
    </row>
    <row r="69" spans="1:5" ht="12.75">
      <c r="A69" s="215"/>
      <c r="B69" s="218"/>
      <c r="C69" s="15" t="s">
        <v>41</v>
      </c>
      <c r="D69" s="135">
        <f>'Таблица 17'!I28</f>
        <v>3040</v>
      </c>
      <c r="E69" s="171">
        <f>'Таблица 17'!J28</f>
        <v>2700</v>
      </c>
    </row>
    <row r="70" spans="1:5" ht="12.75">
      <c r="A70" s="215"/>
      <c r="B70" s="218"/>
      <c r="C70" s="15" t="s">
        <v>42</v>
      </c>
      <c r="D70" s="135"/>
      <c r="E70" s="136"/>
    </row>
    <row r="71" spans="1:5" ht="12.75" customHeight="1">
      <c r="A71" s="215"/>
      <c r="B71" s="218"/>
      <c r="C71" s="16" t="s">
        <v>43</v>
      </c>
      <c r="D71" s="135"/>
      <c r="E71" s="136"/>
    </row>
    <row r="72" spans="1:5" ht="12.75">
      <c r="A72" s="215"/>
      <c r="B72" s="218"/>
      <c r="C72" s="16" t="s">
        <v>44</v>
      </c>
      <c r="D72" s="135"/>
      <c r="E72" s="136"/>
    </row>
    <row r="73" spans="1:5" ht="19.5" customHeight="1" thickBot="1">
      <c r="A73" s="216"/>
      <c r="B73" s="219"/>
      <c r="C73" s="15" t="s">
        <v>45</v>
      </c>
      <c r="D73" s="135"/>
      <c r="E73" s="136"/>
    </row>
    <row r="74" spans="1:5" ht="12.75">
      <c r="A74" s="214" t="s">
        <v>112</v>
      </c>
      <c r="B74" s="217" t="s">
        <v>165</v>
      </c>
      <c r="C74" s="14" t="s">
        <v>36</v>
      </c>
      <c r="D74" s="137">
        <f>D75</f>
        <v>3500</v>
      </c>
      <c r="E74" s="137">
        <f>E75</f>
        <v>2273.67</v>
      </c>
    </row>
    <row r="75" spans="1:5" ht="12.75">
      <c r="A75" s="215"/>
      <c r="B75" s="218"/>
      <c r="C75" s="15" t="s">
        <v>41</v>
      </c>
      <c r="D75" s="135">
        <f>'Таблица 17'!I29</f>
        <v>3500</v>
      </c>
      <c r="E75" s="171">
        <f>'Таблица 17'!J29</f>
        <v>2273.67</v>
      </c>
    </row>
    <row r="76" spans="1:5" ht="12.75">
      <c r="A76" s="215"/>
      <c r="B76" s="218"/>
      <c r="C76" s="15" t="s">
        <v>42</v>
      </c>
      <c r="D76" s="135"/>
      <c r="E76" s="136"/>
    </row>
    <row r="77" spans="1:5" ht="12.75" customHeight="1">
      <c r="A77" s="215"/>
      <c r="B77" s="218"/>
      <c r="C77" s="16" t="s">
        <v>43</v>
      </c>
      <c r="D77" s="135"/>
      <c r="E77" s="136"/>
    </row>
    <row r="78" spans="1:5" ht="12.75">
      <c r="A78" s="215"/>
      <c r="B78" s="218"/>
      <c r="C78" s="16" t="s">
        <v>44</v>
      </c>
      <c r="D78" s="135"/>
      <c r="E78" s="136"/>
    </row>
    <row r="79" spans="1:5" ht="13.5" thickBot="1">
      <c r="A79" s="216"/>
      <c r="B79" s="219"/>
      <c r="C79" s="15" t="s">
        <v>45</v>
      </c>
      <c r="D79" s="135"/>
      <c r="E79" s="136"/>
    </row>
    <row r="80" spans="1:5" ht="12.75">
      <c r="A80" s="214" t="s">
        <v>113</v>
      </c>
      <c r="B80" s="217" t="s">
        <v>166</v>
      </c>
      <c r="C80" s="14" t="s">
        <v>36</v>
      </c>
      <c r="D80" s="137">
        <f>D81+D85</f>
        <v>96900</v>
      </c>
      <c r="E80" s="137">
        <f>E81+E85</f>
        <v>107357.33</v>
      </c>
    </row>
    <row r="81" spans="1:5" ht="12.75">
      <c r="A81" s="215"/>
      <c r="B81" s="218"/>
      <c r="C81" s="15" t="s">
        <v>41</v>
      </c>
      <c r="D81" s="135">
        <f>'Таблица 17'!I30</f>
        <v>67830</v>
      </c>
      <c r="E81" s="171">
        <f>'Таблица 17'!J30</f>
        <v>60689</v>
      </c>
    </row>
    <row r="82" spans="1:5" ht="12.75">
      <c r="A82" s="215"/>
      <c r="B82" s="218"/>
      <c r="C82" s="15" t="s">
        <v>42</v>
      </c>
      <c r="D82" s="135"/>
      <c r="E82" s="136"/>
    </row>
    <row r="83" spans="1:5" ht="12.75" customHeight="1">
      <c r="A83" s="215"/>
      <c r="B83" s="218"/>
      <c r="C83" s="16" t="s">
        <v>43</v>
      </c>
      <c r="D83" s="135"/>
      <c r="E83" s="136"/>
    </row>
    <row r="84" spans="1:5" ht="12.75">
      <c r="A84" s="215"/>
      <c r="B84" s="218"/>
      <c r="C84" s="16" t="s">
        <v>44</v>
      </c>
      <c r="D84" s="135"/>
      <c r="E84" s="136"/>
    </row>
    <row r="85" spans="1:5" ht="13.5" thickBot="1">
      <c r="A85" s="216"/>
      <c r="B85" s="219"/>
      <c r="C85" s="15" t="s">
        <v>45</v>
      </c>
      <c r="D85" s="135">
        <v>29070</v>
      </c>
      <c r="E85" s="136">
        <v>46668.33</v>
      </c>
    </row>
    <row r="86" spans="1:5" ht="12.75">
      <c r="A86" s="214" t="s">
        <v>114</v>
      </c>
      <c r="B86" s="217" t="s">
        <v>167</v>
      </c>
      <c r="C86" s="14" t="s">
        <v>36</v>
      </c>
      <c r="D86" s="137">
        <f>D87</f>
        <v>4850</v>
      </c>
      <c r="E86" s="137">
        <f>E87</f>
        <v>4365</v>
      </c>
    </row>
    <row r="87" spans="1:5" ht="12.75">
      <c r="A87" s="215"/>
      <c r="B87" s="218"/>
      <c r="C87" s="15" t="s">
        <v>41</v>
      </c>
      <c r="D87" s="135">
        <f>'Таблица 17'!I31</f>
        <v>4850</v>
      </c>
      <c r="E87" s="171">
        <f>'Таблица 17'!J31</f>
        <v>4365</v>
      </c>
    </row>
    <row r="88" spans="1:5" ht="12.75">
      <c r="A88" s="215"/>
      <c r="B88" s="218"/>
      <c r="C88" s="15" t="s">
        <v>42</v>
      </c>
      <c r="D88" s="135"/>
      <c r="E88" s="136"/>
    </row>
    <row r="89" spans="1:5" ht="12.75" customHeight="1">
      <c r="A89" s="215"/>
      <c r="B89" s="218"/>
      <c r="C89" s="16" t="s">
        <v>43</v>
      </c>
      <c r="D89" s="135"/>
      <c r="E89" s="136"/>
    </row>
    <row r="90" spans="1:5" ht="12.75">
      <c r="A90" s="215"/>
      <c r="B90" s="218"/>
      <c r="C90" s="16" t="s">
        <v>44</v>
      </c>
      <c r="D90" s="135"/>
      <c r="E90" s="136"/>
    </row>
    <row r="91" spans="1:5" ht="34.5" customHeight="1" thickBot="1">
      <c r="A91" s="216"/>
      <c r="B91" s="219"/>
      <c r="C91" s="15" t="s">
        <v>45</v>
      </c>
      <c r="D91" s="135"/>
      <c r="E91" s="136"/>
    </row>
    <row r="92" spans="1:5" ht="12.75">
      <c r="A92" s="214" t="s">
        <v>115</v>
      </c>
      <c r="B92" s="217" t="s">
        <v>168</v>
      </c>
      <c r="C92" s="14" t="s">
        <v>36</v>
      </c>
      <c r="D92" s="137">
        <f>D93+D94</f>
        <v>38000</v>
      </c>
      <c r="E92" s="137">
        <f>E93+E94</f>
        <v>22172.9</v>
      </c>
    </row>
    <row r="93" spans="1:5" ht="12.75">
      <c r="A93" s="215"/>
      <c r="B93" s="218"/>
      <c r="C93" s="15" t="s">
        <v>41</v>
      </c>
      <c r="D93" s="135">
        <f>'Таблица 17'!I32</f>
        <v>19000</v>
      </c>
      <c r="E93" s="171">
        <f>'Таблица 17'!J32</f>
        <v>19000</v>
      </c>
    </row>
    <row r="94" spans="1:5" ht="12.75">
      <c r="A94" s="215"/>
      <c r="B94" s="218"/>
      <c r="C94" s="15" t="s">
        <v>42</v>
      </c>
      <c r="D94" s="175">
        <f>'ПРОЧИЕ (Форма 5)'!H74</f>
        <v>19000</v>
      </c>
      <c r="E94" s="172">
        <f>'ПРОЧИЕ (Форма 5)'!I75</f>
        <v>3172.9</v>
      </c>
    </row>
    <row r="95" spans="1:5" ht="12" customHeight="1">
      <c r="A95" s="215"/>
      <c r="B95" s="218"/>
      <c r="C95" s="16" t="s">
        <v>43</v>
      </c>
      <c r="D95" s="135"/>
      <c r="E95" s="136"/>
    </row>
    <row r="96" spans="1:5" ht="12.75">
      <c r="A96" s="215"/>
      <c r="B96" s="218"/>
      <c r="C96" s="16" t="s">
        <v>44</v>
      </c>
      <c r="D96" s="135"/>
      <c r="E96" s="136"/>
    </row>
    <row r="97" spans="1:5" ht="13.5" thickBot="1">
      <c r="A97" s="216"/>
      <c r="B97" s="219"/>
      <c r="C97" s="15" t="s">
        <v>45</v>
      </c>
      <c r="D97" s="135"/>
      <c r="E97" s="136"/>
    </row>
    <row r="98" spans="1:5" ht="12.75">
      <c r="A98" s="214" t="s">
        <v>116</v>
      </c>
      <c r="B98" s="217" t="s">
        <v>169</v>
      </c>
      <c r="C98" s="14" t="s">
        <v>36</v>
      </c>
      <c r="D98" s="137">
        <f>D99</f>
        <v>4040</v>
      </c>
      <c r="E98" s="137">
        <f>E99</f>
        <v>3990</v>
      </c>
    </row>
    <row r="99" spans="1:5" ht="12.75">
      <c r="A99" s="215"/>
      <c r="B99" s="218"/>
      <c r="C99" s="15" t="s">
        <v>41</v>
      </c>
      <c r="D99" s="135">
        <f>'Таблица 17'!I33</f>
        <v>4040</v>
      </c>
      <c r="E99" s="171">
        <f>'Таблица 17'!J33</f>
        <v>3990</v>
      </c>
    </row>
    <row r="100" spans="1:5" ht="12.75">
      <c r="A100" s="215"/>
      <c r="B100" s="218"/>
      <c r="C100" s="15" t="s">
        <v>42</v>
      </c>
      <c r="D100" s="135"/>
      <c r="E100" s="136"/>
    </row>
    <row r="101" spans="1:5" ht="12" customHeight="1">
      <c r="A101" s="215"/>
      <c r="B101" s="218"/>
      <c r="C101" s="16" t="s">
        <v>43</v>
      </c>
      <c r="D101" s="135"/>
      <c r="E101" s="136"/>
    </row>
    <row r="102" spans="1:5" ht="12.75">
      <c r="A102" s="215"/>
      <c r="B102" s="218"/>
      <c r="C102" s="16" t="s">
        <v>44</v>
      </c>
      <c r="D102" s="135"/>
      <c r="E102" s="136"/>
    </row>
    <row r="103" spans="1:5" ht="13.5" thickBot="1">
      <c r="A103" s="216"/>
      <c r="B103" s="219"/>
      <c r="C103" s="15" t="s">
        <v>45</v>
      </c>
      <c r="D103" s="135"/>
      <c r="E103" s="136"/>
    </row>
    <row r="104" spans="1:5" ht="12.75">
      <c r="A104" s="214" t="s">
        <v>117</v>
      </c>
      <c r="B104" s="217" t="s">
        <v>170</v>
      </c>
      <c r="C104" s="14" t="s">
        <v>36</v>
      </c>
      <c r="D104" s="137">
        <f>D105</f>
        <v>17000</v>
      </c>
      <c r="E104" s="137">
        <f>E105</f>
        <v>16150</v>
      </c>
    </row>
    <row r="105" spans="1:5" ht="12.75">
      <c r="A105" s="215"/>
      <c r="B105" s="218"/>
      <c r="C105" s="15" t="s">
        <v>41</v>
      </c>
      <c r="D105" s="135">
        <f>'Таблица 17'!I34</f>
        <v>17000</v>
      </c>
      <c r="E105" s="171">
        <f>'Таблица 17'!J34</f>
        <v>16150</v>
      </c>
    </row>
    <row r="106" spans="1:5" ht="12.75">
      <c r="A106" s="215"/>
      <c r="B106" s="218"/>
      <c r="C106" s="15" t="s">
        <v>42</v>
      </c>
      <c r="D106" s="135"/>
      <c r="E106" s="136"/>
    </row>
    <row r="107" spans="1:5" ht="12.75" customHeight="1">
      <c r="A107" s="215"/>
      <c r="B107" s="218"/>
      <c r="C107" s="16" t="s">
        <v>43</v>
      </c>
      <c r="D107" s="135"/>
      <c r="E107" s="136"/>
    </row>
    <row r="108" spans="1:5" ht="12.75">
      <c r="A108" s="215"/>
      <c r="B108" s="218"/>
      <c r="C108" s="16" t="s">
        <v>44</v>
      </c>
      <c r="D108" s="135"/>
      <c r="E108" s="136"/>
    </row>
    <row r="109" spans="1:5" ht="13.5" thickBot="1">
      <c r="A109" s="216"/>
      <c r="B109" s="219"/>
      <c r="C109" s="15" t="s">
        <v>45</v>
      </c>
      <c r="D109" s="135"/>
      <c r="E109" s="136"/>
    </row>
    <row r="110" spans="1:5" ht="12.75">
      <c r="A110" s="214" t="s">
        <v>118</v>
      </c>
      <c r="B110" s="217" t="s">
        <v>171</v>
      </c>
      <c r="C110" s="14" t="s">
        <v>36</v>
      </c>
      <c r="D110" s="137">
        <f>D111</f>
        <v>3040</v>
      </c>
      <c r="E110" s="137">
        <f>E111</f>
        <v>0</v>
      </c>
    </row>
    <row r="111" spans="1:5" ht="12.75">
      <c r="A111" s="215"/>
      <c r="B111" s="218"/>
      <c r="C111" s="15" t="s">
        <v>41</v>
      </c>
      <c r="D111" s="135">
        <f>'Таблица 17'!I35</f>
        <v>3040</v>
      </c>
      <c r="E111" s="171">
        <f>'Таблица 17'!J35</f>
        <v>0</v>
      </c>
    </row>
    <row r="112" spans="1:5" ht="12.75">
      <c r="A112" s="215"/>
      <c r="B112" s="218"/>
      <c r="C112" s="15" t="s">
        <v>42</v>
      </c>
      <c r="D112" s="135"/>
      <c r="E112" s="136"/>
    </row>
    <row r="113" spans="1:5" ht="13.5" customHeight="1">
      <c r="A113" s="215"/>
      <c r="B113" s="218"/>
      <c r="C113" s="16" t="s">
        <v>43</v>
      </c>
      <c r="D113" s="135"/>
      <c r="E113" s="136"/>
    </row>
    <row r="114" spans="1:5" ht="12.75">
      <c r="A114" s="215"/>
      <c r="B114" s="218"/>
      <c r="C114" s="16" t="s">
        <v>44</v>
      </c>
      <c r="D114" s="135"/>
      <c r="E114" s="136"/>
    </row>
    <row r="115" spans="1:5" ht="31.5" customHeight="1" thickBot="1">
      <c r="A115" s="216"/>
      <c r="B115" s="219"/>
      <c r="C115" s="15" t="s">
        <v>45</v>
      </c>
      <c r="D115" s="135"/>
      <c r="E115" s="136"/>
    </row>
    <row r="116" spans="1:5" ht="12.75">
      <c r="A116" s="214" t="s">
        <v>119</v>
      </c>
      <c r="B116" s="217" t="s">
        <v>172</v>
      </c>
      <c r="C116" s="14" t="s">
        <v>36</v>
      </c>
      <c r="D116" s="137">
        <f>D117</f>
        <v>3640</v>
      </c>
      <c r="E116" s="137">
        <f>E117</f>
        <v>2912</v>
      </c>
    </row>
    <row r="117" spans="1:5" ht="12.75">
      <c r="A117" s="215"/>
      <c r="B117" s="218"/>
      <c r="C117" s="15" t="s">
        <v>41</v>
      </c>
      <c r="D117" s="135">
        <f>'Таблица 17'!I36</f>
        <v>3640</v>
      </c>
      <c r="E117" s="171">
        <f>'Таблица 17'!J36</f>
        <v>2912</v>
      </c>
    </row>
    <row r="118" spans="1:5" ht="12.75">
      <c r="A118" s="215"/>
      <c r="B118" s="218"/>
      <c r="C118" s="15" t="s">
        <v>42</v>
      </c>
      <c r="D118" s="135"/>
      <c r="E118" s="136"/>
    </row>
    <row r="119" spans="1:5" ht="14.25" customHeight="1">
      <c r="A119" s="215"/>
      <c r="B119" s="218"/>
      <c r="C119" s="16" t="s">
        <v>43</v>
      </c>
      <c r="D119" s="135"/>
      <c r="E119" s="136"/>
    </row>
    <row r="120" spans="1:5" ht="12.75">
      <c r="A120" s="215"/>
      <c r="B120" s="218"/>
      <c r="C120" s="16" t="s">
        <v>44</v>
      </c>
      <c r="D120" s="135"/>
      <c r="E120" s="136"/>
    </row>
    <row r="121" spans="1:5" ht="17.25" customHeight="1" thickBot="1">
      <c r="A121" s="216"/>
      <c r="B121" s="219"/>
      <c r="C121" s="15" t="s">
        <v>45</v>
      </c>
      <c r="D121" s="135"/>
      <c r="E121" s="136"/>
    </row>
    <row r="122" spans="1:5" ht="12.75">
      <c r="A122" s="214" t="s">
        <v>120</v>
      </c>
      <c r="B122" s="217" t="s">
        <v>173</v>
      </c>
      <c r="C122" s="14" t="s">
        <v>36</v>
      </c>
      <c r="D122" s="137">
        <f>D123</f>
        <v>4850</v>
      </c>
      <c r="E122" s="137">
        <f>E123</f>
        <v>0</v>
      </c>
    </row>
    <row r="123" spans="1:5" ht="12.75">
      <c r="A123" s="215"/>
      <c r="B123" s="218"/>
      <c r="C123" s="15" t="s">
        <v>41</v>
      </c>
      <c r="D123" s="135">
        <f>'Таблица 17'!I37</f>
        <v>4850</v>
      </c>
      <c r="E123" s="171">
        <f>'Таблица 17'!J37</f>
        <v>0</v>
      </c>
    </row>
    <row r="124" spans="1:5" ht="12.75">
      <c r="A124" s="215"/>
      <c r="B124" s="218"/>
      <c r="C124" s="15" t="s">
        <v>42</v>
      </c>
      <c r="D124" s="135"/>
      <c r="E124" s="136"/>
    </row>
    <row r="125" spans="1:5" ht="12.75" customHeight="1">
      <c r="A125" s="215"/>
      <c r="B125" s="218"/>
      <c r="C125" s="16" t="s">
        <v>43</v>
      </c>
      <c r="D125" s="135"/>
      <c r="E125" s="136"/>
    </row>
    <row r="126" spans="1:5" ht="12.75">
      <c r="A126" s="215"/>
      <c r="B126" s="218"/>
      <c r="C126" s="16" t="s">
        <v>44</v>
      </c>
      <c r="D126" s="135"/>
      <c r="E126" s="136"/>
    </row>
    <row r="127" spans="1:5" ht="13.5" thickBot="1">
      <c r="A127" s="216"/>
      <c r="B127" s="219"/>
      <c r="C127" s="15" t="s">
        <v>45</v>
      </c>
      <c r="D127" s="135"/>
      <c r="E127" s="136"/>
    </row>
    <row r="128" spans="1:5" ht="12.75">
      <c r="A128" s="214" t="s">
        <v>121</v>
      </c>
      <c r="B128" s="217" t="s">
        <v>174</v>
      </c>
      <c r="C128" s="14" t="s">
        <v>36</v>
      </c>
      <c r="D128" s="137">
        <f>D129</f>
        <v>7200</v>
      </c>
      <c r="E128" s="137">
        <f>E129</f>
        <v>5040</v>
      </c>
    </row>
    <row r="129" spans="1:5" ht="12.75">
      <c r="A129" s="215"/>
      <c r="B129" s="218"/>
      <c r="C129" s="15" t="s">
        <v>41</v>
      </c>
      <c r="D129" s="135">
        <f>'Таблица 17'!I38</f>
        <v>7200</v>
      </c>
      <c r="E129" s="171">
        <f>'Таблица 17'!J38</f>
        <v>5040</v>
      </c>
    </row>
    <row r="130" spans="1:5" ht="12.75">
      <c r="A130" s="215"/>
      <c r="B130" s="218"/>
      <c r="C130" s="15" t="s">
        <v>42</v>
      </c>
      <c r="D130" s="135"/>
      <c r="E130" s="136"/>
    </row>
    <row r="131" spans="1:5" ht="12.75" customHeight="1">
      <c r="A131" s="215"/>
      <c r="B131" s="218"/>
      <c r="C131" s="16" t="s">
        <v>43</v>
      </c>
      <c r="D131" s="135"/>
      <c r="E131" s="136"/>
    </row>
    <row r="132" spans="1:5" ht="12.75">
      <c r="A132" s="215"/>
      <c r="B132" s="218"/>
      <c r="C132" s="16" t="s">
        <v>44</v>
      </c>
      <c r="D132" s="135"/>
      <c r="E132" s="136"/>
    </row>
    <row r="133" spans="1:5" ht="46.5" customHeight="1" thickBot="1">
      <c r="A133" s="216"/>
      <c r="B133" s="219"/>
      <c r="C133" s="15" t="s">
        <v>45</v>
      </c>
      <c r="D133" s="135"/>
      <c r="E133" s="136"/>
    </row>
    <row r="134" spans="1:5" ht="12.75">
      <c r="A134" s="214" t="s">
        <v>122</v>
      </c>
      <c r="B134" s="217" t="s">
        <v>175</v>
      </c>
      <c r="C134" s="14" t="s">
        <v>36</v>
      </c>
      <c r="D134" s="137">
        <f>D135+D136</f>
        <v>450000</v>
      </c>
      <c r="E134" s="137">
        <f>E135+E136</f>
        <v>365175.57</v>
      </c>
    </row>
    <row r="135" spans="1:5" ht="12.75">
      <c r="A135" s="215"/>
      <c r="B135" s="218"/>
      <c r="C135" s="15" t="s">
        <v>41</v>
      </c>
      <c r="D135" s="135">
        <f>'Таблица 17'!I39</f>
        <v>225000</v>
      </c>
      <c r="E135" s="171">
        <f>'Таблица 17'!J39</f>
        <v>222250.2</v>
      </c>
    </row>
    <row r="136" spans="1:5" ht="12.75">
      <c r="A136" s="215"/>
      <c r="B136" s="218"/>
      <c r="C136" s="15" t="s">
        <v>42</v>
      </c>
      <c r="D136" s="135">
        <v>225000</v>
      </c>
      <c r="E136" s="141">
        <v>142925.37</v>
      </c>
    </row>
    <row r="137" spans="1:5" ht="12.75" customHeight="1">
      <c r="A137" s="215"/>
      <c r="B137" s="218"/>
      <c r="C137" s="16" t="s">
        <v>43</v>
      </c>
      <c r="D137" s="135"/>
      <c r="E137" s="136"/>
    </row>
    <row r="138" spans="1:5" ht="12.75">
      <c r="A138" s="215"/>
      <c r="B138" s="218"/>
      <c r="C138" s="16" t="s">
        <v>44</v>
      </c>
      <c r="D138" s="135"/>
      <c r="E138" s="136"/>
    </row>
    <row r="139" spans="1:5" ht="13.5" thickBot="1">
      <c r="A139" s="216"/>
      <c r="B139" s="219"/>
      <c r="C139" s="15" t="s">
        <v>45</v>
      </c>
      <c r="D139" s="135"/>
      <c r="E139" s="136"/>
    </row>
    <row r="140" spans="1:5" ht="12.75">
      <c r="A140" s="214" t="s">
        <v>123</v>
      </c>
      <c r="B140" s="217" t="s">
        <v>176</v>
      </c>
      <c r="C140" s="14" t="s">
        <v>36</v>
      </c>
      <c r="D140" s="137">
        <f>D141+D142</f>
        <v>210000</v>
      </c>
      <c r="E140" s="137">
        <f>E141+E142</f>
        <v>210000</v>
      </c>
    </row>
    <row r="141" spans="1:5" ht="12.75">
      <c r="A141" s="215"/>
      <c r="B141" s="218"/>
      <c r="C141" s="15" t="s">
        <v>41</v>
      </c>
      <c r="D141" s="135">
        <f>'Таблица 17'!I40</f>
        <v>105000</v>
      </c>
      <c r="E141" s="171">
        <f>'Таблица 17'!J40</f>
        <v>105000</v>
      </c>
    </row>
    <row r="142" spans="1:5" ht="12.75">
      <c r="A142" s="215"/>
      <c r="B142" s="218"/>
      <c r="C142" s="15" t="s">
        <v>42</v>
      </c>
      <c r="D142" s="173">
        <v>105000</v>
      </c>
      <c r="E142" s="172">
        <v>105000</v>
      </c>
    </row>
    <row r="143" spans="1:5" ht="12" customHeight="1">
      <c r="A143" s="215"/>
      <c r="B143" s="218"/>
      <c r="C143" s="16" t="s">
        <v>43</v>
      </c>
      <c r="D143" s="135"/>
      <c r="E143" s="136"/>
    </row>
    <row r="144" spans="1:5" ht="12.75">
      <c r="A144" s="215"/>
      <c r="B144" s="218"/>
      <c r="C144" s="16" t="s">
        <v>44</v>
      </c>
      <c r="D144" s="135"/>
      <c r="E144" s="136"/>
    </row>
    <row r="145" spans="1:5" ht="59.25" customHeight="1" thickBot="1">
      <c r="A145" s="216"/>
      <c r="B145" s="219"/>
      <c r="C145" s="15" t="s">
        <v>45</v>
      </c>
      <c r="D145" s="135"/>
      <c r="E145" s="136"/>
    </row>
    <row r="146" spans="1:5" ht="12.75">
      <c r="A146" s="214" t="s">
        <v>124</v>
      </c>
      <c r="B146" s="217" t="s">
        <v>177</v>
      </c>
      <c r="C146" s="14" t="s">
        <v>36</v>
      </c>
      <c r="D146" s="137">
        <f>D147</f>
        <v>3040</v>
      </c>
      <c r="E146" s="137">
        <f>E147</f>
        <v>3040</v>
      </c>
    </row>
    <row r="147" spans="1:5" ht="12.75">
      <c r="A147" s="215"/>
      <c r="B147" s="218"/>
      <c r="C147" s="15" t="s">
        <v>41</v>
      </c>
      <c r="D147" s="135">
        <f>'Таблица 17'!I41</f>
        <v>3040</v>
      </c>
      <c r="E147" s="171">
        <f>'Таблица 17'!J41</f>
        <v>3040</v>
      </c>
    </row>
    <row r="148" spans="1:5" ht="12.75">
      <c r="A148" s="215"/>
      <c r="B148" s="218"/>
      <c r="C148" s="15" t="s">
        <v>42</v>
      </c>
      <c r="D148" s="135"/>
      <c r="E148" s="136"/>
    </row>
    <row r="149" spans="1:5" ht="12.75" customHeight="1">
      <c r="A149" s="215"/>
      <c r="B149" s="218"/>
      <c r="C149" s="16" t="s">
        <v>43</v>
      </c>
      <c r="D149" s="135"/>
      <c r="E149" s="136"/>
    </row>
    <row r="150" spans="1:5" ht="12.75">
      <c r="A150" s="215"/>
      <c r="B150" s="218"/>
      <c r="C150" s="16" t="s">
        <v>44</v>
      </c>
      <c r="D150" s="135"/>
      <c r="E150" s="136"/>
    </row>
    <row r="151" spans="1:5" ht="13.5" thickBot="1">
      <c r="A151" s="216"/>
      <c r="B151" s="219"/>
      <c r="C151" s="15" t="s">
        <v>45</v>
      </c>
      <c r="D151" s="135"/>
      <c r="E151" s="136"/>
    </row>
    <row r="152" spans="1:5" ht="12.75">
      <c r="A152" s="214" t="s">
        <v>125</v>
      </c>
      <c r="B152" s="217" t="s">
        <v>178</v>
      </c>
      <c r="C152" s="14" t="s">
        <v>36</v>
      </c>
      <c r="D152" s="137">
        <f>D153</f>
        <v>33000</v>
      </c>
      <c r="E152" s="137">
        <f>E153</f>
        <v>33000</v>
      </c>
    </row>
    <row r="153" spans="1:5" ht="12.75">
      <c r="A153" s="215"/>
      <c r="B153" s="218"/>
      <c r="C153" s="15" t="s">
        <v>41</v>
      </c>
      <c r="D153" s="135">
        <f>'Таблица 17'!I42</f>
        <v>33000</v>
      </c>
      <c r="E153" s="171">
        <f>'Таблица 17'!J42</f>
        <v>33000</v>
      </c>
    </row>
    <row r="154" spans="1:5" ht="12.75">
      <c r="A154" s="215"/>
      <c r="B154" s="218"/>
      <c r="C154" s="15" t="s">
        <v>42</v>
      </c>
      <c r="D154" s="135"/>
      <c r="E154" s="136"/>
    </row>
    <row r="155" spans="1:5" ht="13.5" customHeight="1">
      <c r="A155" s="215"/>
      <c r="B155" s="218"/>
      <c r="C155" s="16" t="s">
        <v>43</v>
      </c>
      <c r="D155" s="135"/>
      <c r="E155" s="136"/>
    </row>
    <row r="156" spans="1:5" ht="12.75">
      <c r="A156" s="215"/>
      <c r="B156" s="218"/>
      <c r="C156" s="16" t="s">
        <v>44</v>
      </c>
      <c r="D156" s="135"/>
      <c r="E156" s="136"/>
    </row>
    <row r="157" spans="1:5" ht="30" customHeight="1" thickBot="1">
      <c r="A157" s="216"/>
      <c r="B157" s="219"/>
      <c r="C157" s="15" t="s">
        <v>45</v>
      </c>
      <c r="D157" s="135"/>
      <c r="E157" s="136"/>
    </row>
    <row r="158" spans="1:5" ht="12.75">
      <c r="A158" s="214" t="s">
        <v>126</v>
      </c>
      <c r="B158" s="217" t="s">
        <v>179</v>
      </c>
      <c r="C158" s="14" t="s">
        <v>36</v>
      </c>
      <c r="D158" s="137">
        <f>D159</f>
        <v>10000</v>
      </c>
      <c r="E158" s="137">
        <f>E159</f>
        <v>8848.08</v>
      </c>
    </row>
    <row r="159" spans="1:5" ht="12.75">
      <c r="A159" s="215"/>
      <c r="B159" s="218"/>
      <c r="C159" s="15" t="s">
        <v>41</v>
      </c>
      <c r="D159" s="135">
        <f>'Таблица 17'!I43</f>
        <v>10000</v>
      </c>
      <c r="E159" s="171">
        <f>'Таблица 17'!J43</f>
        <v>8848.08</v>
      </c>
    </row>
    <row r="160" spans="1:5" ht="12.75">
      <c r="A160" s="215"/>
      <c r="B160" s="218"/>
      <c r="C160" s="15" t="s">
        <v>42</v>
      </c>
      <c r="D160" s="135"/>
      <c r="E160" s="136"/>
    </row>
    <row r="161" spans="1:5" ht="13.5" customHeight="1">
      <c r="A161" s="215"/>
      <c r="B161" s="218"/>
      <c r="C161" s="16" t="s">
        <v>43</v>
      </c>
      <c r="D161" s="135"/>
      <c r="E161" s="136"/>
    </row>
    <row r="162" spans="1:5" ht="12.75">
      <c r="A162" s="215"/>
      <c r="B162" s="218"/>
      <c r="C162" s="16" t="s">
        <v>44</v>
      </c>
      <c r="D162" s="135"/>
      <c r="E162" s="136"/>
    </row>
    <row r="163" spans="1:5" ht="13.5" thickBot="1">
      <c r="A163" s="216"/>
      <c r="B163" s="219"/>
      <c r="C163" s="15" t="s">
        <v>45</v>
      </c>
      <c r="D163" s="135"/>
      <c r="E163" s="136"/>
    </row>
    <row r="164" spans="1:5" ht="12.75">
      <c r="A164" s="214" t="s">
        <v>127</v>
      </c>
      <c r="B164" s="217" t="s">
        <v>189</v>
      </c>
      <c r="C164" s="14" t="s">
        <v>36</v>
      </c>
      <c r="D164" s="137">
        <f>D165</f>
        <v>56000</v>
      </c>
      <c r="E164" s="137">
        <f>E165</f>
        <v>54400.99</v>
      </c>
    </row>
    <row r="165" spans="1:5" ht="12.75">
      <c r="A165" s="215"/>
      <c r="B165" s="218"/>
      <c r="C165" s="15" t="s">
        <v>41</v>
      </c>
      <c r="D165" s="135">
        <f>'Таблица 17'!I44</f>
        <v>56000</v>
      </c>
      <c r="E165" s="171">
        <f>'Таблица 17'!J44</f>
        <v>54400.99</v>
      </c>
    </row>
    <row r="166" spans="1:5" ht="12.75">
      <c r="A166" s="215"/>
      <c r="B166" s="218"/>
      <c r="C166" s="15" t="s">
        <v>42</v>
      </c>
      <c r="D166" s="135"/>
      <c r="E166" s="136"/>
    </row>
    <row r="167" spans="1:5" ht="13.5" customHeight="1">
      <c r="A167" s="215"/>
      <c r="B167" s="218"/>
      <c r="C167" s="16" t="s">
        <v>43</v>
      </c>
      <c r="D167" s="135"/>
      <c r="E167" s="136"/>
    </row>
    <row r="168" spans="1:5" ht="12.75">
      <c r="A168" s="215"/>
      <c r="B168" s="218"/>
      <c r="C168" s="16" t="s">
        <v>44</v>
      </c>
      <c r="D168" s="135"/>
      <c r="E168" s="136"/>
    </row>
    <row r="169" spans="1:5" ht="185.25" customHeight="1" thickBot="1">
      <c r="A169" s="216"/>
      <c r="B169" s="219"/>
      <c r="C169" s="15" t="s">
        <v>45</v>
      </c>
      <c r="D169" s="135"/>
      <c r="E169" s="136"/>
    </row>
    <row r="170" spans="1:5" ht="12.75">
      <c r="A170" s="214" t="s">
        <v>128</v>
      </c>
      <c r="B170" s="217" t="s">
        <v>180</v>
      </c>
      <c r="C170" s="14" t="s">
        <v>36</v>
      </c>
      <c r="D170" s="137">
        <f>D171</f>
        <v>4850</v>
      </c>
      <c r="E170" s="137">
        <f>E171</f>
        <v>4000</v>
      </c>
    </row>
    <row r="171" spans="1:5" ht="12.75">
      <c r="A171" s="215"/>
      <c r="B171" s="218"/>
      <c r="C171" s="15" t="s">
        <v>41</v>
      </c>
      <c r="D171" s="135">
        <f>'Таблица 17'!I45</f>
        <v>4850</v>
      </c>
      <c r="E171" s="171">
        <f>'Таблица 17'!J45</f>
        <v>4000</v>
      </c>
    </row>
    <row r="172" spans="1:5" ht="12.75">
      <c r="A172" s="215"/>
      <c r="B172" s="218"/>
      <c r="C172" s="15" t="s">
        <v>42</v>
      </c>
      <c r="D172" s="135"/>
      <c r="E172" s="136"/>
    </row>
    <row r="173" spans="1:5" ht="14.25" customHeight="1">
      <c r="A173" s="215"/>
      <c r="B173" s="218"/>
      <c r="C173" s="16" t="s">
        <v>43</v>
      </c>
      <c r="D173" s="135"/>
      <c r="E173" s="136"/>
    </row>
    <row r="174" spans="1:5" ht="12.75">
      <c r="A174" s="215"/>
      <c r="B174" s="218"/>
      <c r="C174" s="16" t="s">
        <v>44</v>
      </c>
      <c r="D174" s="135"/>
      <c r="E174" s="136"/>
    </row>
    <row r="175" spans="1:5" ht="13.5" thickBot="1">
      <c r="A175" s="216"/>
      <c r="B175" s="219"/>
      <c r="C175" s="15" t="s">
        <v>45</v>
      </c>
      <c r="D175" s="135"/>
      <c r="E175" s="136"/>
    </row>
    <row r="176" spans="1:5" ht="12.75">
      <c r="A176" s="214" t="s">
        <v>129</v>
      </c>
      <c r="B176" s="217" t="s">
        <v>181</v>
      </c>
      <c r="C176" s="14" t="s">
        <v>36</v>
      </c>
      <c r="D176" s="137">
        <f>D177</f>
        <v>11530</v>
      </c>
      <c r="E176" s="137">
        <f>E177</f>
        <v>9800</v>
      </c>
    </row>
    <row r="177" spans="1:5" ht="12.75">
      <c r="A177" s="215"/>
      <c r="B177" s="218"/>
      <c r="C177" s="15" t="s">
        <v>41</v>
      </c>
      <c r="D177" s="135">
        <f>'Таблица 17'!I46</f>
        <v>11530</v>
      </c>
      <c r="E177" s="171">
        <f>'Таблица 17'!J46</f>
        <v>9800</v>
      </c>
    </row>
    <row r="178" spans="1:5" ht="12.75">
      <c r="A178" s="215"/>
      <c r="B178" s="218"/>
      <c r="C178" s="15" t="s">
        <v>42</v>
      </c>
      <c r="D178" s="135"/>
      <c r="E178" s="136"/>
    </row>
    <row r="179" spans="1:5" ht="14.25" customHeight="1">
      <c r="A179" s="215"/>
      <c r="B179" s="218"/>
      <c r="C179" s="16" t="s">
        <v>43</v>
      </c>
      <c r="D179" s="135"/>
      <c r="E179" s="136"/>
    </row>
    <row r="180" spans="1:5" ht="12.75">
      <c r="A180" s="215"/>
      <c r="B180" s="218"/>
      <c r="C180" s="16" t="s">
        <v>44</v>
      </c>
      <c r="D180" s="135"/>
      <c r="E180" s="136"/>
    </row>
    <row r="181" spans="1:5" ht="70.5" customHeight="1" thickBot="1">
      <c r="A181" s="216"/>
      <c r="B181" s="219"/>
      <c r="C181" s="15" t="s">
        <v>45</v>
      </c>
      <c r="D181" s="135"/>
      <c r="E181" s="136"/>
    </row>
    <row r="182" spans="1:5" ht="12.75">
      <c r="A182" s="214" t="s">
        <v>130</v>
      </c>
      <c r="B182" s="217" t="s">
        <v>182</v>
      </c>
      <c r="C182" s="14" t="s">
        <v>36</v>
      </c>
      <c r="D182" s="137">
        <f>D183</f>
        <v>3040</v>
      </c>
      <c r="E182" s="137">
        <f>E183</f>
        <v>3040</v>
      </c>
    </row>
    <row r="183" spans="1:5" ht="12.75">
      <c r="A183" s="215"/>
      <c r="B183" s="218"/>
      <c r="C183" s="15" t="s">
        <v>41</v>
      </c>
      <c r="D183" s="135">
        <f>'Таблица 17'!I47</f>
        <v>3040</v>
      </c>
      <c r="E183" s="171">
        <f>'Таблица 17'!J47</f>
        <v>3040</v>
      </c>
    </row>
    <row r="184" spans="1:5" ht="12.75">
      <c r="A184" s="215"/>
      <c r="B184" s="218"/>
      <c r="C184" s="15" t="s">
        <v>42</v>
      </c>
      <c r="D184" s="135"/>
      <c r="E184" s="136"/>
    </row>
    <row r="185" spans="1:5" ht="12.75" customHeight="1">
      <c r="A185" s="215"/>
      <c r="B185" s="218"/>
      <c r="C185" s="16" t="s">
        <v>43</v>
      </c>
      <c r="D185" s="135"/>
      <c r="E185" s="136"/>
    </row>
    <row r="186" spans="1:5" ht="12.75">
      <c r="A186" s="215"/>
      <c r="B186" s="218"/>
      <c r="C186" s="16" t="s">
        <v>44</v>
      </c>
      <c r="D186" s="135"/>
      <c r="E186" s="136"/>
    </row>
    <row r="187" spans="1:5" ht="13.5" thickBot="1">
      <c r="A187" s="216"/>
      <c r="B187" s="219"/>
      <c r="C187" s="15" t="s">
        <v>45</v>
      </c>
      <c r="D187" s="135"/>
      <c r="E187" s="136"/>
    </row>
    <row r="188" spans="1:5" ht="12.75">
      <c r="A188" s="214" t="s">
        <v>131</v>
      </c>
      <c r="B188" s="217" t="s">
        <v>509</v>
      </c>
      <c r="C188" s="14" t="s">
        <v>36</v>
      </c>
      <c r="D188" s="137">
        <f>D189</f>
        <v>9110</v>
      </c>
      <c r="E188" s="137">
        <f>E189</f>
        <v>9110</v>
      </c>
    </row>
    <row r="189" spans="1:5" ht="12.75">
      <c r="A189" s="215"/>
      <c r="B189" s="218"/>
      <c r="C189" s="15" t="s">
        <v>41</v>
      </c>
      <c r="D189" s="135">
        <f>'Таблица 17'!I48</f>
        <v>9110</v>
      </c>
      <c r="E189" s="171">
        <f>'Таблица 17'!J48</f>
        <v>9110</v>
      </c>
    </row>
    <row r="190" spans="1:5" ht="12.75">
      <c r="A190" s="215"/>
      <c r="B190" s="218"/>
      <c r="C190" s="15" t="s">
        <v>42</v>
      </c>
      <c r="D190" s="135"/>
      <c r="E190" s="136"/>
    </row>
    <row r="191" spans="1:5" ht="12" customHeight="1">
      <c r="A191" s="215"/>
      <c r="B191" s="218"/>
      <c r="C191" s="16" t="s">
        <v>43</v>
      </c>
      <c r="D191" s="135"/>
      <c r="E191" s="136"/>
    </row>
    <row r="192" spans="1:5" ht="12.75">
      <c r="A192" s="215"/>
      <c r="B192" s="218"/>
      <c r="C192" s="16" t="s">
        <v>44</v>
      </c>
      <c r="D192" s="135"/>
      <c r="E192" s="136"/>
    </row>
    <row r="193" spans="1:5" ht="46.5" customHeight="1" thickBot="1">
      <c r="A193" s="216"/>
      <c r="B193" s="219"/>
      <c r="C193" s="15" t="s">
        <v>45</v>
      </c>
      <c r="D193" s="135"/>
      <c r="E193" s="136"/>
    </row>
    <row r="194" spans="1:5" ht="12.75">
      <c r="A194" s="214" t="s">
        <v>132</v>
      </c>
      <c r="B194" s="217" t="s">
        <v>184</v>
      </c>
      <c r="C194" s="14" t="s">
        <v>36</v>
      </c>
      <c r="D194" s="137">
        <f>D195</f>
        <v>3040</v>
      </c>
      <c r="E194" s="137">
        <f>E195</f>
        <v>3040</v>
      </c>
    </row>
    <row r="195" spans="1:5" ht="12.75">
      <c r="A195" s="215"/>
      <c r="B195" s="218"/>
      <c r="C195" s="15" t="s">
        <v>41</v>
      </c>
      <c r="D195" s="135">
        <f>'Таблица 17'!I49</f>
        <v>3040</v>
      </c>
      <c r="E195" s="171">
        <f>'Таблица 17'!J49</f>
        <v>3040</v>
      </c>
    </row>
    <row r="196" spans="1:5" ht="12.75">
      <c r="A196" s="215"/>
      <c r="B196" s="218"/>
      <c r="C196" s="15" t="s">
        <v>42</v>
      </c>
      <c r="D196" s="135"/>
      <c r="E196" s="136"/>
    </row>
    <row r="197" spans="1:5" ht="13.5" customHeight="1">
      <c r="A197" s="215"/>
      <c r="B197" s="218"/>
      <c r="C197" s="16" t="s">
        <v>43</v>
      </c>
      <c r="D197" s="135"/>
      <c r="E197" s="136"/>
    </row>
    <row r="198" spans="1:5" ht="12.75">
      <c r="A198" s="215"/>
      <c r="B198" s="218"/>
      <c r="C198" s="16" t="s">
        <v>44</v>
      </c>
      <c r="D198" s="135"/>
      <c r="E198" s="136"/>
    </row>
    <row r="199" spans="1:5" ht="13.5" thickBot="1">
      <c r="A199" s="216"/>
      <c r="B199" s="219"/>
      <c r="C199" s="15" t="s">
        <v>45</v>
      </c>
      <c r="D199" s="135"/>
      <c r="E199" s="136"/>
    </row>
    <row r="200" spans="1:5" ht="12.75">
      <c r="A200" s="214" t="s">
        <v>133</v>
      </c>
      <c r="B200" s="217" t="s">
        <v>185</v>
      </c>
      <c r="C200" s="14" t="s">
        <v>36</v>
      </c>
      <c r="D200" s="137">
        <f>D201</f>
        <v>3040</v>
      </c>
      <c r="E200" s="137">
        <f>E201</f>
        <v>2730</v>
      </c>
    </row>
    <row r="201" spans="1:5" ht="12.75">
      <c r="A201" s="215"/>
      <c r="B201" s="218"/>
      <c r="C201" s="15" t="s">
        <v>41</v>
      </c>
      <c r="D201" s="135">
        <f>'Таблица 17'!I50</f>
        <v>3040</v>
      </c>
      <c r="E201" s="171">
        <f>'Таблица 17'!J50</f>
        <v>2730</v>
      </c>
    </row>
    <row r="202" spans="1:5" ht="12.75">
      <c r="A202" s="215"/>
      <c r="B202" s="218"/>
      <c r="C202" s="15" t="s">
        <v>42</v>
      </c>
      <c r="D202" s="135"/>
      <c r="E202" s="136"/>
    </row>
    <row r="203" spans="1:5" ht="14.25" customHeight="1">
      <c r="A203" s="215"/>
      <c r="B203" s="218"/>
      <c r="C203" s="16" t="s">
        <v>43</v>
      </c>
      <c r="D203" s="135"/>
      <c r="E203" s="136"/>
    </row>
    <row r="204" spans="1:5" ht="12.75">
      <c r="A204" s="215"/>
      <c r="B204" s="218"/>
      <c r="C204" s="16" t="s">
        <v>44</v>
      </c>
      <c r="D204" s="135"/>
      <c r="E204" s="136"/>
    </row>
    <row r="205" spans="1:5" ht="28.5" customHeight="1" thickBot="1">
      <c r="A205" s="216"/>
      <c r="B205" s="219"/>
      <c r="C205" s="15" t="s">
        <v>45</v>
      </c>
      <c r="D205" s="135"/>
      <c r="E205" s="136"/>
    </row>
    <row r="206" spans="1:5" ht="12.75">
      <c r="A206" s="214" t="s">
        <v>134</v>
      </c>
      <c r="B206" s="217" t="s">
        <v>186</v>
      </c>
      <c r="C206" s="14" t="s">
        <v>36</v>
      </c>
      <c r="D206" s="137">
        <f>D207</f>
        <v>1820</v>
      </c>
      <c r="E206" s="137">
        <f>E207</f>
        <v>1820</v>
      </c>
    </row>
    <row r="207" spans="1:5" ht="12.75">
      <c r="A207" s="215"/>
      <c r="B207" s="218"/>
      <c r="C207" s="15" t="s">
        <v>41</v>
      </c>
      <c r="D207" s="135">
        <f>'Таблица 17'!I51</f>
        <v>1820</v>
      </c>
      <c r="E207" s="171">
        <f>'Таблица 17'!J51</f>
        <v>1820</v>
      </c>
    </row>
    <row r="208" spans="1:5" ht="12.75">
      <c r="A208" s="215"/>
      <c r="B208" s="218"/>
      <c r="C208" s="15" t="s">
        <v>42</v>
      </c>
      <c r="D208" s="135"/>
      <c r="E208" s="136"/>
    </row>
    <row r="209" spans="1:5" ht="12.75" customHeight="1">
      <c r="A209" s="215"/>
      <c r="B209" s="218"/>
      <c r="C209" s="16" t="s">
        <v>43</v>
      </c>
      <c r="D209" s="135"/>
      <c r="E209" s="136"/>
    </row>
    <row r="210" spans="1:5" ht="12.75">
      <c r="A210" s="215"/>
      <c r="B210" s="218"/>
      <c r="C210" s="16" t="s">
        <v>44</v>
      </c>
      <c r="D210" s="135"/>
      <c r="E210" s="136"/>
    </row>
    <row r="211" spans="1:5" ht="13.5" thickBot="1">
      <c r="A211" s="216"/>
      <c r="B211" s="219"/>
      <c r="C211" s="15" t="s">
        <v>45</v>
      </c>
      <c r="D211" s="135"/>
      <c r="E211" s="136"/>
    </row>
    <row r="212" spans="1:5" ht="12.75">
      <c r="A212" s="214" t="s">
        <v>135</v>
      </c>
      <c r="B212" s="217" t="s">
        <v>187</v>
      </c>
      <c r="C212" s="14" t="s">
        <v>36</v>
      </c>
      <c r="D212" s="137">
        <f>D213</f>
        <v>37800</v>
      </c>
      <c r="E212" s="137">
        <f>E213</f>
        <v>35291.5</v>
      </c>
    </row>
    <row r="213" spans="1:5" ht="12.75">
      <c r="A213" s="215"/>
      <c r="B213" s="218"/>
      <c r="C213" s="15" t="s">
        <v>41</v>
      </c>
      <c r="D213" s="135">
        <f>'Таблица 17'!I52</f>
        <v>37800</v>
      </c>
      <c r="E213" s="171">
        <f>'Таблица 17'!J52</f>
        <v>35291.5</v>
      </c>
    </row>
    <row r="214" spans="1:5" ht="12.75">
      <c r="A214" s="215"/>
      <c r="B214" s="218"/>
      <c r="C214" s="15" t="s">
        <v>42</v>
      </c>
      <c r="D214" s="135"/>
      <c r="E214" s="136"/>
    </row>
    <row r="215" spans="1:5" ht="12.75" customHeight="1">
      <c r="A215" s="215"/>
      <c r="B215" s="218"/>
      <c r="C215" s="16" t="s">
        <v>43</v>
      </c>
      <c r="D215" s="135"/>
      <c r="E215" s="136"/>
    </row>
    <row r="216" spans="1:5" ht="12.75">
      <c r="A216" s="215"/>
      <c r="B216" s="218"/>
      <c r="C216" s="16" t="s">
        <v>44</v>
      </c>
      <c r="D216" s="135"/>
      <c r="E216" s="136"/>
    </row>
    <row r="217" spans="1:5" ht="13.5" thickBot="1">
      <c r="A217" s="216"/>
      <c r="B217" s="219"/>
      <c r="C217" s="15" t="s">
        <v>45</v>
      </c>
      <c r="D217" s="135"/>
      <c r="E217" s="136"/>
    </row>
    <row r="218" spans="1:5" ht="12.75">
      <c r="A218" s="214" t="s">
        <v>136</v>
      </c>
      <c r="B218" s="217" t="s">
        <v>188</v>
      </c>
      <c r="C218" s="14" t="s">
        <v>36</v>
      </c>
      <c r="D218" s="137">
        <f>D219</f>
        <v>47060</v>
      </c>
      <c r="E218" s="137">
        <f>E219</f>
        <v>46500</v>
      </c>
    </row>
    <row r="219" spans="1:5" ht="12.75">
      <c r="A219" s="215"/>
      <c r="B219" s="218"/>
      <c r="C219" s="15" t="s">
        <v>41</v>
      </c>
      <c r="D219" s="135">
        <f>'Таблица 17'!I53</f>
        <v>47060</v>
      </c>
      <c r="E219" s="171">
        <f>'Таблица 17'!J53</f>
        <v>46500</v>
      </c>
    </row>
    <row r="220" spans="1:5" ht="12.75">
      <c r="A220" s="215"/>
      <c r="B220" s="218"/>
      <c r="C220" s="15" t="s">
        <v>42</v>
      </c>
      <c r="D220" s="135"/>
      <c r="E220" s="136"/>
    </row>
    <row r="221" spans="1:5" ht="12" customHeight="1">
      <c r="A221" s="215"/>
      <c r="B221" s="218"/>
      <c r="C221" s="16" t="s">
        <v>43</v>
      </c>
      <c r="D221" s="135"/>
      <c r="E221" s="136"/>
    </row>
    <row r="222" spans="1:5" ht="12.75">
      <c r="A222" s="215"/>
      <c r="B222" s="218"/>
      <c r="C222" s="16" t="s">
        <v>44</v>
      </c>
      <c r="D222" s="135"/>
      <c r="E222" s="136"/>
    </row>
    <row r="223" spans="1:5" ht="17.25" customHeight="1">
      <c r="A223" s="216"/>
      <c r="B223" s="219"/>
      <c r="C223" s="15" t="s">
        <v>45</v>
      </c>
      <c r="D223" s="135"/>
      <c r="E223" s="136"/>
    </row>
  </sheetData>
  <sheetProtection/>
  <mergeCells count="74">
    <mergeCell ref="A20:A25"/>
    <mergeCell ref="B20:B25"/>
    <mergeCell ref="A3:E3"/>
    <mergeCell ref="A4:E4"/>
    <mergeCell ref="A8:A13"/>
    <mergeCell ref="B8:B13"/>
    <mergeCell ref="A14:A19"/>
    <mergeCell ref="B14:B19"/>
    <mergeCell ref="A26:A31"/>
    <mergeCell ref="B26:B31"/>
    <mergeCell ref="A32:A37"/>
    <mergeCell ref="B32:B37"/>
    <mergeCell ref="A44:A49"/>
    <mergeCell ref="B44:B49"/>
    <mergeCell ref="A38:A43"/>
    <mergeCell ref="B38:B43"/>
    <mergeCell ref="A50:A55"/>
    <mergeCell ref="B50:B55"/>
    <mergeCell ref="A56:A61"/>
    <mergeCell ref="B56:B61"/>
    <mergeCell ref="A62:A67"/>
    <mergeCell ref="B62:B67"/>
    <mergeCell ref="A68:A73"/>
    <mergeCell ref="B68:B73"/>
    <mergeCell ref="A74:A79"/>
    <mergeCell ref="B74:B79"/>
    <mergeCell ref="A80:A85"/>
    <mergeCell ref="B80:B85"/>
    <mergeCell ref="A86:A91"/>
    <mergeCell ref="B86:B91"/>
    <mergeCell ref="A92:A97"/>
    <mergeCell ref="B92:B97"/>
    <mergeCell ref="A98:A103"/>
    <mergeCell ref="B98:B103"/>
    <mergeCell ref="A104:A109"/>
    <mergeCell ref="B104:B109"/>
    <mergeCell ref="A110:A115"/>
    <mergeCell ref="B110:B115"/>
    <mergeCell ref="A116:A121"/>
    <mergeCell ref="B116:B121"/>
    <mergeCell ref="A122:A127"/>
    <mergeCell ref="B122:B127"/>
    <mergeCell ref="A128:A133"/>
    <mergeCell ref="B128:B133"/>
    <mergeCell ref="A134:A139"/>
    <mergeCell ref="B134:B139"/>
    <mergeCell ref="A140:A145"/>
    <mergeCell ref="B140:B145"/>
    <mergeCell ref="A146:A151"/>
    <mergeCell ref="B146:B151"/>
    <mergeCell ref="A152:A157"/>
    <mergeCell ref="B152:B157"/>
    <mergeCell ref="A158:A163"/>
    <mergeCell ref="B158:B163"/>
    <mergeCell ref="A164:A169"/>
    <mergeCell ref="B164:B169"/>
    <mergeCell ref="A170:A175"/>
    <mergeCell ref="B170:B175"/>
    <mergeCell ref="A176:A181"/>
    <mergeCell ref="B176:B181"/>
    <mergeCell ref="A182:A187"/>
    <mergeCell ref="B182:B187"/>
    <mergeCell ref="A188:A193"/>
    <mergeCell ref="B188:B193"/>
    <mergeCell ref="A212:A217"/>
    <mergeCell ref="B212:B217"/>
    <mergeCell ref="A218:A223"/>
    <mergeCell ref="B218:B223"/>
    <mergeCell ref="A194:A199"/>
    <mergeCell ref="B194:B199"/>
    <mergeCell ref="A200:A205"/>
    <mergeCell ref="B200:B205"/>
    <mergeCell ref="A206:A211"/>
    <mergeCell ref="B206:B211"/>
  </mergeCells>
  <printOptions/>
  <pageMargins left="0.46" right="0.18" top="0.35" bottom="0.29" header="0.3" footer="0.3"/>
  <pageSetup horizontalDpi="600" verticalDpi="600" orientation="portrait" paperSize="9" scale="72" r:id="rId1"/>
  <rowBreaks count="3" manualBreakCount="3">
    <brk id="67" max="255" man="1"/>
    <brk id="139" max="4" man="1"/>
    <brk id="199" max="4" man="1"/>
  </rowBreaks>
</worksheet>
</file>

<file path=xl/worksheets/sheet5.xml><?xml version="1.0" encoding="utf-8"?>
<worksheet xmlns="http://schemas.openxmlformats.org/spreadsheetml/2006/main" xmlns:r="http://schemas.openxmlformats.org/officeDocument/2006/relationships">
  <dimension ref="A1:H27"/>
  <sheetViews>
    <sheetView view="pageBreakPreview" zoomScaleSheetLayoutView="100" zoomScalePageLayoutView="0" workbookViewId="0" topLeftCell="A1">
      <selection activeCell="A4" sqref="A4:H4"/>
    </sheetView>
  </sheetViews>
  <sheetFormatPr defaultColWidth="9.00390625" defaultRowHeight="12.75"/>
  <cols>
    <col min="1" max="1" width="56.125" style="1" customWidth="1"/>
    <col min="2" max="2" width="7.25390625" style="1" customWidth="1"/>
    <col min="3" max="3" width="6.25390625" style="1" customWidth="1"/>
    <col min="4" max="4" width="12.125" style="1" customWidth="1"/>
    <col min="5" max="6" width="17.75390625" style="1" customWidth="1"/>
    <col min="7" max="7" width="7.00390625" style="1" customWidth="1"/>
    <col min="8" max="8" width="7.25390625" style="1" customWidth="1"/>
    <col min="9" max="16384" width="9.125" style="1" customWidth="1"/>
  </cols>
  <sheetData>
    <row r="1" ht="12.75">
      <c r="H1" s="5" t="s">
        <v>46</v>
      </c>
    </row>
    <row r="3" spans="1:8" ht="15.75">
      <c r="A3" s="200" t="s">
        <v>47</v>
      </c>
      <c r="B3" s="200"/>
      <c r="C3" s="200"/>
      <c r="D3" s="200"/>
      <c r="E3" s="200"/>
      <c r="F3" s="200"/>
      <c r="G3" s="200"/>
      <c r="H3" s="200"/>
    </row>
    <row r="4" spans="1:8" ht="15.75">
      <c r="A4" s="200" t="s">
        <v>48</v>
      </c>
      <c r="B4" s="200"/>
      <c r="C4" s="200"/>
      <c r="D4" s="200"/>
      <c r="E4" s="200"/>
      <c r="F4" s="200"/>
      <c r="G4" s="200"/>
      <c r="H4" s="200"/>
    </row>
    <row r="6" spans="1:8" ht="27" customHeight="1">
      <c r="A6" s="179" t="s">
        <v>49</v>
      </c>
      <c r="B6" s="186" t="s">
        <v>50</v>
      </c>
      <c r="C6" s="187"/>
      <c r="D6" s="187"/>
      <c r="E6" s="186" t="s">
        <v>51</v>
      </c>
      <c r="F6" s="187"/>
      <c r="G6" s="187"/>
      <c r="H6" s="188"/>
    </row>
    <row r="7" spans="1:8" ht="56.25" customHeight="1">
      <c r="A7" s="181"/>
      <c r="B7" s="186" t="s">
        <v>3</v>
      </c>
      <c r="C7" s="188"/>
      <c r="D7" s="3" t="s">
        <v>4</v>
      </c>
      <c r="E7" s="3" t="s">
        <v>52</v>
      </c>
      <c r="F7" s="3" t="s">
        <v>53</v>
      </c>
      <c r="G7" s="186" t="s">
        <v>54</v>
      </c>
      <c r="H7" s="188"/>
    </row>
    <row r="8" spans="1:8" ht="12.75">
      <c r="A8" s="4">
        <v>1</v>
      </c>
      <c r="B8" s="184">
        <v>2</v>
      </c>
      <c r="C8" s="185"/>
      <c r="D8" s="4">
        <v>3</v>
      </c>
      <c r="E8" s="4">
        <v>4</v>
      </c>
      <c r="F8" s="4">
        <v>5</v>
      </c>
      <c r="G8" s="184">
        <v>6</v>
      </c>
      <c r="H8" s="185"/>
    </row>
    <row r="9" spans="1:8" ht="12.75">
      <c r="A9" s="224" t="s">
        <v>55</v>
      </c>
      <c r="B9" s="18"/>
      <c r="C9" s="226"/>
      <c r="D9" s="226"/>
      <c r="E9" s="226"/>
      <c r="F9" s="226"/>
      <c r="G9" s="226"/>
      <c r="H9" s="19"/>
    </row>
    <row r="10" spans="1:8" ht="3" customHeight="1">
      <c r="A10" s="225"/>
      <c r="B10" s="20"/>
      <c r="C10" s="21"/>
      <c r="D10" s="21"/>
      <c r="E10" s="21"/>
      <c r="F10" s="21"/>
      <c r="G10" s="21"/>
      <c r="H10" s="22"/>
    </row>
    <row r="11" spans="1:8" ht="12.75">
      <c r="A11" s="224" t="s">
        <v>56</v>
      </c>
      <c r="B11" s="18"/>
      <c r="C11" s="226"/>
      <c r="D11" s="226"/>
      <c r="E11" s="226"/>
      <c r="F11" s="226"/>
      <c r="G11" s="226"/>
      <c r="H11" s="19"/>
    </row>
    <row r="12" spans="1:8" ht="3" customHeight="1">
      <c r="A12" s="225"/>
      <c r="B12" s="20"/>
      <c r="C12" s="21"/>
      <c r="D12" s="21"/>
      <c r="E12" s="21"/>
      <c r="F12" s="21"/>
      <c r="G12" s="21"/>
      <c r="H12" s="22"/>
    </row>
    <row r="13" spans="1:8" ht="12.75">
      <c r="A13" s="7" t="s">
        <v>37</v>
      </c>
      <c r="B13" s="222"/>
      <c r="C13" s="223"/>
      <c r="D13" s="2"/>
      <c r="E13" s="2"/>
      <c r="F13" s="2"/>
      <c r="G13" s="222"/>
      <c r="H13" s="223"/>
    </row>
    <row r="14" spans="1:8" ht="12.75">
      <c r="A14" s="7" t="s">
        <v>57</v>
      </c>
      <c r="B14" s="222"/>
      <c r="C14" s="223"/>
      <c r="D14" s="2"/>
      <c r="E14" s="2"/>
      <c r="F14" s="2"/>
      <c r="G14" s="222"/>
      <c r="H14" s="223"/>
    </row>
    <row r="15" spans="1:8" ht="12.75">
      <c r="A15" s="7" t="s">
        <v>58</v>
      </c>
      <c r="B15" s="222"/>
      <c r="C15" s="223"/>
      <c r="D15" s="2"/>
      <c r="E15" s="2"/>
      <c r="F15" s="2"/>
      <c r="G15" s="222"/>
      <c r="H15" s="223"/>
    </row>
    <row r="16" spans="1:8" ht="12.75">
      <c r="A16" s="7" t="s">
        <v>10</v>
      </c>
      <c r="B16" s="222"/>
      <c r="C16" s="223"/>
      <c r="D16" s="2"/>
      <c r="E16" s="2"/>
      <c r="F16" s="2"/>
      <c r="G16" s="222"/>
      <c r="H16" s="223"/>
    </row>
    <row r="17" spans="1:8" ht="12.75">
      <c r="A17" s="7" t="s">
        <v>23</v>
      </c>
      <c r="B17" s="222"/>
      <c r="C17" s="223"/>
      <c r="D17" s="2"/>
      <c r="E17" s="2"/>
      <c r="F17" s="2"/>
      <c r="G17" s="222"/>
      <c r="H17" s="223"/>
    </row>
    <row r="18" spans="1:8" ht="12.75">
      <c r="A18" s="7" t="s">
        <v>59</v>
      </c>
      <c r="B18" s="222"/>
      <c r="C18" s="223"/>
      <c r="D18" s="2"/>
      <c r="E18" s="2"/>
      <c r="F18" s="2"/>
      <c r="G18" s="222"/>
      <c r="H18" s="223"/>
    </row>
    <row r="19" spans="1:8" ht="12.75">
      <c r="A19" s="7" t="s">
        <v>10</v>
      </c>
      <c r="B19" s="222"/>
      <c r="C19" s="223"/>
      <c r="D19" s="2"/>
      <c r="E19" s="2"/>
      <c r="F19" s="2"/>
      <c r="G19" s="222"/>
      <c r="H19" s="223"/>
    </row>
    <row r="20" spans="1:8" ht="12.75">
      <c r="A20" s="7" t="s">
        <v>60</v>
      </c>
      <c r="B20" s="222"/>
      <c r="C20" s="223"/>
      <c r="D20" s="2"/>
      <c r="E20" s="2"/>
      <c r="F20" s="2"/>
      <c r="G20" s="222"/>
      <c r="H20" s="223"/>
    </row>
    <row r="21" spans="1:8" ht="12.75">
      <c r="A21" s="7" t="s">
        <v>61</v>
      </c>
      <c r="B21" s="222"/>
      <c r="C21" s="223"/>
      <c r="D21" s="2"/>
      <c r="E21" s="2"/>
      <c r="F21" s="2"/>
      <c r="G21" s="222"/>
      <c r="H21" s="223"/>
    </row>
    <row r="22" spans="1:8" ht="12.75">
      <c r="A22" s="7" t="s">
        <v>62</v>
      </c>
      <c r="B22" s="222"/>
      <c r="C22" s="223"/>
      <c r="D22" s="2"/>
      <c r="E22" s="2"/>
      <c r="F22" s="2"/>
      <c r="G22" s="222"/>
      <c r="H22" s="223"/>
    </row>
    <row r="23" spans="1:8" ht="12.75">
      <c r="A23" s="7" t="s">
        <v>10</v>
      </c>
      <c r="B23" s="222"/>
      <c r="C23" s="223"/>
      <c r="D23" s="2"/>
      <c r="E23" s="2"/>
      <c r="F23" s="2"/>
      <c r="G23" s="222"/>
      <c r="H23" s="223"/>
    </row>
    <row r="24" spans="1:8" ht="12.75">
      <c r="A24" s="7" t="s">
        <v>23</v>
      </c>
      <c r="B24" s="222"/>
      <c r="C24" s="223"/>
      <c r="D24" s="2"/>
      <c r="E24" s="2"/>
      <c r="F24" s="2"/>
      <c r="G24" s="222"/>
      <c r="H24" s="223"/>
    </row>
    <row r="25" spans="1:8" ht="12.75">
      <c r="A25" s="7" t="s">
        <v>59</v>
      </c>
      <c r="B25" s="222"/>
      <c r="C25" s="223"/>
      <c r="D25" s="2"/>
      <c r="E25" s="2"/>
      <c r="F25" s="2"/>
      <c r="G25" s="222"/>
      <c r="H25" s="223"/>
    </row>
    <row r="26" spans="1:8" ht="12.75">
      <c r="A26" s="7" t="s">
        <v>10</v>
      </c>
      <c r="B26" s="222"/>
      <c r="C26" s="223"/>
      <c r="D26" s="2"/>
      <c r="E26" s="2"/>
      <c r="F26" s="2"/>
      <c r="G26" s="222"/>
      <c r="H26" s="223"/>
    </row>
    <row r="27" spans="1:8" ht="12.75">
      <c r="A27" s="7" t="s">
        <v>10</v>
      </c>
      <c r="B27" s="222"/>
      <c r="C27" s="223"/>
      <c r="D27" s="2"/>
      <c r="E27" s="2"/>
      <c r="F27" s="2"/>
      <c r="G27" s="222"/>
      <c r="H27" s="223"/>
    </row>
  </sheetData>
  <sheetProtection/>
  <mergeCells count="43">
    <mergeCell ref="A3:H3"/>
    <mergeCell ref="A4:H4"/>
    <mergeCell ref="A6:A7"/>
    <mergeCell ref="B6:D6"/>
    <mergeCell ref="E6:H6"/>
    <mergeCell ref="B7:C7"/>
    <mergeCell ref="G7:H7"/>
    <mergeCell ref="B8:C8"/>
    <mergeCell ref="G8:H8"/>
    <mergeCell ref="A9:A10"/>
    <mergeCell ref="C9:G9"/>
    <mergeCell ref="A11:A12"/>
    <mergeCell ref="C11:G11"/>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B23:C23"/>
    <mergeCell ref="G23:H23"/>
    <mergeCell ref="B24:C24"/>
    <mergeCell ref="G24:H24"/>
    <mergeCell ref="B25:C25"/>
    <mergeCell ref="G25:H25"/>
    <mergeCell ref="B26:C26"/>
    <mergeCell ref="G26:H26"/>
    <mergeCell ref="B27:C27"/>
    <mergeCell ref="G27:H2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pane ySplit="8" topLeftCell="A18" activePane="bottomLeft" state="frozen"/>
      <selection pane="topLeft" activeCell="A1" sqref="A1"/>
      <selection pane="bottomLeft" activeCell="E21" sqref="E21"/>
    </sheetView>
  </sheetViews>
  <sheetFormatPr defaultColWidth="9.00390625" defaultRowHeight="12.75"/>
  <cols>
    <col min="1" max="1" width="4.875" style="1" customWidth="1"/>
    <col min="2" max="2" width="53.00390625" style="1" customWidth="1"/>
    <col min="3" max="3" width="9.625" style="1" customWidth="1"/>
    <col min="4" max="4" width="11.375" style="1" customWidth="1"/>
    <col min="5" max="5" width="18.375" style="1" customWidth="1"/>
    <col min="6" max="6" width="38.00390625" style="1" customWidth="1"/>
    <col min="7" max="16384" width="9.125" style="1" customWidth="1"/>
  </cols>
  <sheetData>
    <row r="1" ht="12.75">
      <c r="F1" s="5" t="s">
        <v>63</v>
      </c>
    </row>
    <row r="3" spans="1:6" ht="48.75" customHeight="1">
      <c r="A3" s="182" t="s">
        <v>67</v>
      </c>
      <c r="B3" s="183"/>
      <c r="C3" s="183"/>
      <c r="D3" s="183"/>
      <c r="E3" s="183"/>
      <c r="F3" s="183"/>
    </row>
    <row r="5" spans="1:6" ht="96.75" customHeight="1">
      <c r="A5" s="179" t="s">
        <v>68</v>
      </c>
      <c r="B5" s="179" t="s">
        <v>64</v>
      </c>
      <c r="C5" s="179" t="s">
        <v>1</v>
      </c>
      <c r="D5" s="187" t="s">
        <v>6</v>
      </c>
      <c r="E5" s="188"/>
      <c r="F5" s="179" t="s">
        <v>7</v>
      </c>
    </row>
    <row r="6" spans="1:6" ht="14.25" customHeight="1">
      <c r="A6" s="180"/>
      <c r="B6" s="180"/>
      <c r="C6" s="180"/>
      <c r="D6" s="184" t="s">
        <v>65</v>
      </c>
      <c r="E6" s="185"/>
      <c r="F6" s="180"/>
    </row>
    <row r="7" spans="1:6" ht="28.5" customHeight="1">
      <c r="A7" s="181"/>
      <c r="B7" s="181"/>
      <c r="C7" s="181"/>
      <c r="D7" s="3" t="s">
        <v>3</v>
      </c>
      <c r="E7" s="3" t="s">
        <v>66</v>
      </c>
      <c r="F7" s="181"/>
    </row>
    <row r="8" spans="1:6" ht="12.75">
      <c r="A8" s="4">
        <v>1</v>
      </c>
      <c r="B8" s="4">
        <v>2</v>
      </c>
      <c r="C8" s="4">
        <v>3</v>
      </c>
      <c r="D8" s="4">
        <v>4</v>
      </c>
      <c r="E8" s="4">
        <v>5</v>
      </c>
      <c r="F8" s="4">
        <v>6</v>
      </c>
    </row>
    <row r="9" spans="1:6" ht="58.5" customHeight="1">
      <c r="A9" s="4">
        <v>1</v>
      </c>
      <c r="B9" s="26" t="s">
        <v>137</v>
      </c>
      <c r="C9" s="4" t="s">
        <v>149</v>
      </c>
      <c r="D9" s="4">
        <v>31.9</v>
      </c>
      <c r="E9" s="4">
        <v>45</v>
      </c>
      <c r="F9" s="7"/>
    </row>
    <row r="10" spans="1:6" ht="60" customHeight="1">
      <c r="A10" s="4">
        <v>2</v>
      </c>
      <c r="B10" s="26" t="s">
        <v>138</v>
      </c>
      <c r="C10" s="4" t="s">
        <v>149</v>
      </c>
      <c r="D10" s="4" t="s">
        <v>152</v>
      </c>
      <c r="E10" s="4" t="s">
        <v>152</v>
      </c>
      <c r="F10" s="7"/>
    </row>
    <row r="11" spans="1:6" ht="66.75" customHeight="1">
      <c r="A11" s="4">
        <v>3</v>
      </c>
      <c r="B11" s="26" t="s">
        <v>139</v>
      </c>
      <c r="C11" s="4" t="s">
        <v>149</v>
      </c>
      <c r="D11" s="4">
        <v>14.4</v>
      </c>
      <c r="E11" s="4">
        <v>15.8</v>
      </c>
      <c r="F11" s="7"/>
    </row>
    <row r="12" spans="1:6" ht="82.5" customHeight="1">
      <c r="A12" s="4">
        <v>4</v>
      </c>
      <c r="B12" s="26" t="s">
        <v>140</v>
      </c>
      <c r="C12" s="4" t="s">
        <v>149</v>
      </c>
      <c r="D12" s="4">
        <v>4.6</v>
      </c>
      <c r="E12" s="4">
        <v>4.6</v>
      </c>
      <c r="F12" s="7"/>
    </row>
    <row r="13" spans="1:6" ht="267.75" customHeight="1">
      <c r="A13" s="4">
        <v>5</v>
      </c>
      <c r="B13" s="26" t="s">
        <v>141</v>
      </c>
      <c r="C13" s="4" t="s">
        <v>149</v>
      </c>
      <c r="D13" s="4">
        <v>9.7</v>
      </c>
      <c r="E13" s="3">
        <v>7.2</v>
      </c>
      <c r="F13" s="7" t="s">
        <v>582</v>
      </c>
    </row>
    <row r="14" spans="1:6" ht="60.75" customHeight="1">
      <c r="A14" s="4">
        <v>6</v>
      </c>
      <c r="B14" s="26" t="s">
        <v>142</v>
      </c>
      <c r="C14" s="4" t="s">
        <v>150</v>
      </c>
      <c r="D14" s="4">
        <v>3000</v>
      </c>
      <c r="E14" s="4">
        <v>3000</v>
      </c>
      <c r="F14" s="7"/>
    </row>
    <row r="15" spans="1:6" ht="51">
      <c r="A15" s="4">
        <v>7</v>
      </c>
      <c r="B15" s="26" t="s">
        <v>143</v>
      </c>
      <c r="C15" s="4" t="s">
        <v>149</v>
      </c>
      <c r="D15" s="4">
        <v>3</v>
      </c>
      <c r="E15" s="4">
        <v>3</v>
      </c>
      <c r="F15" s="23"/>
    </row>
    <row r="16" spans="1:6" ht="25.5">
      <c r="A16" s="4">
        <v>8</v>
      </c>
      <c r="B16" s="26" t="s">
        <v>144</v>
      </c>
      <c r="C16" s="4" t="s">
        <v>151</v>
      </c>
      <c r="D16" s="4">
        <v>189</v>
      </c>
      <c r="E16" s="4">
        <v>192</v>
      </c>
      <c r="F16" s="23"/>
    </row>
    <row r="17" spans="1:6" ht="63.75" customHeight="1">
      <c r="A17" s="4">
        <v>9</v>
      </c>
      <c r="B17" s="27" t="s">
        <v>145</v>
      </c>
      <c r="C17" s="4" t="s">
        <v>149</v>
      </c>
      <c r="D17" s="4">
        <v>32.2</v>
      </c>
      <c r="E17" s="4">
        <v>33</v>
      </c>
      <c r="F17" s="23"/>
    </row>
    <row r="18" spans="1:6" ht="65.25" customHeight="1">
      <c r="A18" s="4">
        <v>10</v>
      </c>
      <c r="B18" s="26" t="s">
        <v>146</v>
      </c>
      <c r="C18" s="4" t="s">
        <v>149</v>
      </c>
      <c r="D18" s="4" t="s">
        <v>154</v>
      </c>
      <c r="E18" s="142" t="s">
        <v>595</v>
      </c>
      <c r="F18" s="23"/>
    </row>
    <row r="19" spans="1:6" ht="96.75" customHeight="1">
      <c r="A19" s="4">
        <v>11</v>
      </c>
      <c r="B19" s="26" t="s">
        <v>147</v>
      </c>
      <c r="C19" s="4" t="s">
        <v>149</v>
      </c>
      <c r="D19" s="4">
        <v>10</v>
      </c>
      <c r="E19" s="4">
        <v>10</v>
      </c>
      <c r="F19" s="23"/>
    </row>
    <row r="20" spans="1:6" ht="71.25" customHeight="1">
      <c r="A20" s="4">
        <v>12</v>
      </c>
      <c r="B20" s="26" t="s">
        <v>148</v>
      </c>
      <c r="C20" s="4" t="s">
        <v>149</v>
      </c>
      <c r="D20" s="4">
        <v>93</v>
      </c>
      <c r="E20" s="4">
        <v>93</v>
      </c>
      <c r="F20" s="23"/>
    </row>
    <row r="21" spans="1:6" ht="65.25" customHeight="1">
      <c r="A21" s="4">
        <v>13</v>
      </c>
      <c r="B21" s="26" t="s">
        <v>591</v>
      </c>
      <c r="C21" s="4" t="s">
        <v>149</v>
      </c>
      <c r="D21" s="4">
        <v>41.7</v>
      </c>
      <c r="E21" s="4">
        <v>45.7</v>
      </c>
      <c r="F21" s="23"/>
    </row>
    <row r="22" spans="1:6" ht="63" customHeight="1">
      <c r="A22" s="4">
        <v>14</v>
      </c>
      <c r="B22" s="26" t="s">
        <v>592</v>
      </c>
      <c r="C22" s="4" t="s">
        <v>149</v>
      </c>
      <c r="D22" s="4" t="s">
        <v>154</v>
      </c>
      <c r="E22" s="4" t="s">
        <v>594</v>
      </c>
      <c r="F22" s="23"/>
    </row>
    <row r="24" spans="2:7" ht="12.75">
      <c r="B24" s="178" t="s">
        <v>593</v>
      </c>
      <c r="C24" s="178"/>
      <c r="D24" s="178"/>
      <c r="E24" s="178"/>
      <c r="F24" s="178"/>
      <c r="G24" s="178"/>
    </row>
  </sheetData>
  <sheetProtection/>
  <mergeCells count="8">
    <mergeCell ref="B24:G24"/>
    <mergeCell ref="A3:F3"/>
    <mergeCell ref="A5:A7"/>
    <mergeCell ref="B5:B7"/>
    <mergeCell ref="C5:C7"/>
    <mergeCell ref="D5:E5"/>
    <mergeCell ref="F5:F7"/>
    <mergeCell ref="D6:E6"/>
  </mergeCells>
  <printOptions/>
  <pageMargins left="0.7" right="0.7" top="0.75" bottom="0.75" header="0.3" footer="0.3"/>
  <pageSetup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dimension ref="A1:H34"/>
  <sheetViews>
    <sheetView view="pageBreakPreview" zoomScaleSheetLayoutView="100" zoomScalePageLayoutView="0" workbookViewId="0" topLeftCell="A1">
      <pane ySplit="5" topLeftCell="A6" activePane="bottomLeft" state="frozen"/>
      <selection pane="topLeft" activeCell="A1" sqref="A1"/>
      <selection pane="bottomLeft" activeCell="D16" sqref="D16"/>
    </sheetView>
  </sheetViews>
  <sheetFormatPr defaultColWidth="9.00390625" defaultRowHeight="12.75"/>
  <cols>
    <col min="1" max="1" width="4.25390625" style="0" customWidth="1"/>
    <col min="2" max="2" width="24.375" style="0" customWidth="1"/>
    <col min="3" max="3" width="15.125" style="0" customWidth="1"/>
    <col min="4" max="4" width="17.25390625" style="0" customWidth="1"/>
    <col min="5" max="5" width="12.625" style="0" customWidth="1"/>
    <col min="6" max="6" width="18.625" style="0" customWidth="1"/>
    <col min="7" max="7" width="20.875" style="0" customWidth="1"/>
    <col min="8" max="8" width="22.125" style="0" customWidth="1"/>
  </cols>
  <sheetData>
    <row r="1" spans="5:8" ht="14.25">
      <c r="E1" s="31">
        <v>16</v>
      </c>
      <c r="H1" s="177" t="s">
        <v>243</v>
      </c>
    </row>
    <row r="2" spans="2:8" ht="15.75">
      <c r="B2" s="231" t="s">
        <v>244</v>
      </c>
      <c r="C2" s="231"/>
      <c r="D2" s="231"/>
      <c r="E2" s="231"/>
      <c r="F2" s="231"/>
      <c r="G2" s="231"/>
      <c r="H2" s="231"/>
    </row>
    <row r="3" spans="1:8" ht="13.5" thickBot="1">
      <c r="A3" s="232" t="s">
        <v>245</v>
      </c>
      <c r="B3" s="233"/>
      <c r="C3" s="233"/>
      <c r="D3" s="233"/>
      <c r="E3" s="233"/>
      <c r="F3" s="233"/>
      <c r="G3" s="233"/>
      <c r="H3" s="233"/>
    </row>
    <row r="4" spans="1:8" ht="26.25" customHeight="1" thickBot="1" thickTop="1">
      <c r="A4" s="234" t="s">
        <v>0</v>
      </c>
      <c r="B4" s="234" t="s">
        <v>246</v>
      </c>
      <c r="C4" s="234" t="s">
        <v>247</v>
      </c>
      <c r="D4" s="234" t="s">
        <v>248</v>
      </c>
      <c r="E4" s="236" t="s">
        <v>249</v>
      </c>
      <c r="F4" s="237"/>
      <c r="G4" s="236" t="s">
        <v>250</v>
      </c>
      <c r="H4" s="237"/>
    </row>
    <row r="5" spans="1:8" ht="49.5" thickBot="1" thickTop="1">
      <c r="A5" s="235"/>
      <c r="B5" s="235"/>
      <c r="C5" s="235"/>
      <c r="D5" s="235"/>
      <c r="E5" s="32" t="s">
        <v>251</v>
      </c>
      <c r="F5" s="33" t="s">
        <v>252</v>
      </c>
      <c r="G5" s="33" t="s">
        <v>251</v>
      </c>
      <c r="H5" s="34" t="s">
        <v>253</v>
      </c>
    </row>
    <row r="6" spans="1:8" ht="14.25" thickBot="1" thickTop="1">
      <c r="A6" s="35">
        <v>1</v>
      </c>
      <c r="B6" s="35">
        <v>2</v>
      </c>
      <c r="C6" s="35">
        <v>3</v>
      </c>
      <c r="D6" s="35">
        <v>4</v>
      </c>
      <c r="E6" s="36">
        <v>5</v>
      </c>
      <c r="F6" s="36">
        <v>6</v>
      </c>
      <c r="G6" s="36">
        <v>7</v>
      </c>
      <c r="H6" s="37">
        <v>8</v>
      </c>
    </row>
    <row r="7" spans="1:8" ht="13.5" thickTop="1">
      <c r="A7" s="38" t="s">
        <v>254</v>
      </c>
      <c r="B7" s="39" t="s">
        <v>255</v>
      </c>
      <c r="C7" s="40">
        <f>C9+C10+C11</f>
        <v>2916960</v>
      </c>
      <c r="D7" s="40">
        <f>D9+D10+D11</f>
        <v>2205153.971</v>
      </c>
      <c r="E7" s="41">
        <f>E9+E10+E11</f>
        <v>101</v>
      </c>
      <c r="F7" s="41">
        <f>F9+F10+F11</f>
        <v>101</v>
      </c>
      <c r="G7" s="40">
        <v>2213110.08</v>
      </c>
      <c r="H7" s="40">
        <v>2213110.08</v>
      </c>
    </row>
    <row r="8" spans="1:8" ht="12.75">
      <c r="A8" s="42"/>
      <c r="B8" s="43" t="s">
        <v>256</v>
      </c>
      <c r="C8" s="44"/>
      <c r="D8" s="44"/>
      <c r="E8" s="45"/>
      <c r="F8" s="45"/>
      <c r="G8" s="44"/>
      <c r="H8" s="44"/>
    </row>
    <row r="9" spans="1:8" ht="12.75">
      <c r="A9" s="46" t="s">
        <v>257</v>
      </c>
      <c r="B9" s="47" t="s">
        <v>41</v>
      </c>
      <c r="C9" s="48">
        <f>C22+C27</f>
        <v>1708000</v>
      </c>
      <c r="D9" s="48">
        <f>D22+D27</f>
        <v>1639368.44</v>
      </c>
      <c r="E9" s="49">
        <f>E22+E14+E27</f>
        <v>101</v>
      </c>
      <c r="F9" s="49">
        <f>F22+F14+F27</f>
        <v>101</v>
      </c>
      <c r="G9" s="44">
        <v>1639368.44</v>
      </c>
      <c r="H9" s="44">
        <v>1639368.44</v>
      </c>
    </row>
    <row r="10" spans="1:8" ht="25.5">
      <c r="A10" s="50" t="s">
        <v>258</v>
      </c>
      <c r="B10" s="51" t="s">
        <v>259</v>
      </c>
      <c r="C10" s="48">
        <f>C31</f>
        <v>1179890</v>
      </c>
      <c r="D10" s="48">
        <f>D31</f>
        <v>519117.202</v>
      </c>
      <c r="E10" s="49"/>
      <c r="F10" s="49"/>
      <c r="G10" s="48">
        <v>527073.31</v>
      </c>
      <c r="H10" s="48">
        <v>527073.31</v>
      </c>
    </row>
    <row r="11" spans="1:8" ht="13.5" thickBot="1">
      <c r="A11" s="52" t="s">
        <v>260</v>
      </c>
      <c r="B11" s="53" t="s">
        <v>261</v>
      </c>
      <c r="C11" s="54">
        <f>C32</f>
        <v>29070</v>
      </c>
      <c r="D11" s="54">
        <f>D32</f>
        <v>46668.329</v>
      </c>
      <c r="E11" s="55"/>
      <c r="F11" s="55"/>
      <c r="G11" s="54">
        <v>46668.33</v>
      </c>
      <c r="H11" s="54">
        <v>46668.33</v>
      </c>
    </row>
    <row r="12" spans="1:8" ht="14.25" thickBot="1" thickTop="1">
      <c r="A12" s="56"/>
      <c r="B12" s="57"/>
      <c r="C12" s="58"/>
      <c r="D12" s="58"/>
      <c r="E12" s="59"/>
      <c r="F12" s="59"/>
      <c r="G12" s="58"/>
      <c r="H12" s="58"/>
    </row>
    <row r="13" spans="1:8" ht="26.25" thickTop="1">
      <c r="A13" s="38" t="s">
        <v>262</v>
      </c>
      <c r="B13" s="60" t="s">
        <v>263</v>
      </c>
      <c r="C13" s="40"/>
      <c r="D13" s="40"/>
      <c r="E13" s="41"/>
      <c r="F13" s="41"/>
      <c r="G13" s="40"/>
      <c r="H13" s="40"/>
    </row>
    <row r="14" spans="1:8" ht="12.75">
      <c r="A14" s="50" t="s">
        <v>264</v>
      </c>
      <c r="B14" s="51" t="s">
        <v>41</v>
      </c>
      <c r="C14" s="48"/>
      <c r="D14" s="48"/>
      <c r="E14" s="49"/>
      <c r="F14" s="49"/>
      <c r="G14" s="48"/>
      <c r="H14" s="48"/>
    </row>
    <row r="15" spans="1:8" ht="12.75">
      <c r="A15" s="50"/>
      <c r="B15" s="61" t="s">
        <v>256</v>
      </c>
      <c r="C15" s="48"/>
      <c r="D15" s="48"/>
      <c r="E15" s="49"/>
      <c r="F15" s="49"/>
      <c r="G15" s="48"/>
      <c r="H15" s="48"/>
    </row>
    <row r="16" spans="1:8" ht="12.75">
      <c r="A16" s="50"/>
      <c r="B16" s="62" t="s">
        <v>265</v>
      </c>
      <c r="C16" s="48"/>
      <c r="D16" s="48"/>
      <c r="E16" s="49"/>
      <c r="F16" s="49"/>
      <c r="G16" s="48"/>
      <c r="H16" s="48"/>
    </row>
    <row r="17" spans="1:8" ht="12.75">
      <c r="A17" s="63"/>
      <c r="B17" s="64" t="s">
        <v>266</v>
      </c>
      <c r="C17" s="48"/>
      <c r="D17" s="48"/>
      <c r="E17" s="49"/>
      <c r="F17" s="49"/>
      <c r="G17" s="48"/>
      <c r="H17" s="48"/>
    </row>
    <row r="18" spans="1:8" ht="25.5">
      <c r="A18" s="50" t="s">
        <v>267</v>
      </c>
      <c r="B18" s="51" t="s">
        <v>259</v>
      </c>
      <c r="C18" s="48"/>
      <c r="D18" s="48"/>
      <c r="E18" s="49"/>
      <c r="F18" s="49"/>
      <c r="G18" s="48"/>
      <c r="H18" s="48"/>
    </row>
    <row r="19" spans="1:8" ht="13.5" thickBot="1">
      <c r="A19" s="52" t="s">
        <v>268</v>
      </c>
      <c r="B19" s="53" t="s">
        <v>261</v>
      </c>
      <c r="C19" s="54"/>
      <c r="D19" s="54"/>
      <c r="E19" s="55"/>
      <c r="F19" s="55"/>
      <c r="G19" s="54"/>
      <c r="H19" s="54"/>
    </row>
    <row r="20" spans="1:8" ht="14.25" thickBot="1" thickTop="1">
      <c r="A20" s="56"/>
      <c r="B20" s="57"/>
      <c r="C20" s="58"/>
      <c r="D20" s="58"/>
      <c r="E20" s="59"/>
      <c r="F20" s="59"/>
      <c r="G20" s="58"/>
      <c r="H20" s="58"/>
    </row>
    <row r="21" spans="1:8" ht="14.25" thickBot="1" thickTop="1">
      <c r="A21" s="38">
        <v>3</v>
      </c>
      <c r="B21" s="60" t="s">
        <v>269</v>
      </c>
      <c r="C21" s="40">
        <f>C22+C23+C24</f>
        <v>103830</v>
      </c>
      <c r="D21" s="40">
        <f>D22+D23+D24</f>
        <v>80607</v>
      </c>
      <c r="E21" s="41">
        <v>20</v>
      </c>
      <c r="F21" s="41">
        <v>20</v>
      </c>
      <c r="G21" s="40">
        <v>80607</v>
      </c>
      <c r="H21" s="40">
        <v>80607</v>
      </c>
    </row>
    <row r="22" spans="1:8" ht="13.5" thickTop="1">
      <c r="A22" s="63" t="s">
        <v>270</v>
      </c>
      <c r="B22" s="47" t="s">
        <v>41</v>
      </c>
      <c r="C22" s="40">
        <f>'НИОКР (Форма 4)'!F13</f>
        <v>103830</v>
      </c>
      <c r="D22" s="40">
        <f>'НИОКР (Форма 4)'!G13</f>
        <v>80607</v>
      </c>
      <c r="E22" s="41">
        <v>20</v>
      </c>
      <c r="F22" s="41">
        <v>20</v>
      </c>
      <c r="G22" s="40">
        <v>80607</v>
      </c>
      <c r="H22" s="40">
        <v>80607</v>
      </c>
    </row>
    <row r="23" spans="1:8" ht="25.5">
      <c r="A23" s="63" t="s">
        <v>271</v>
      </c>
      <c r="B23" s="47" t="s">
        <v>259</v>
      </c>
      <c r="C23" s="48"/>
      <c r="D23" s="48"/>
      <c r="E23" s="49"/>
      <c r="F23" s="49"/>
      <c r="G23" s="48"/>
      <c r="H23" s="48"/>
    </row>
    <row r="24" spans="1:8" ht="13.5" thickBot="1">
      <c r="A24" s="52" t="s">
        <v>272</v>
      </c>
      <c r="B24" s="53" t="s">
        <v>261</v>
      </c>
      <c r="C24" s="54"/>
      <c r="D24" s="54"/>
      <c r="E24" s="55"/>
      <c r="F24" s="55"/>
      <c r="G24" s="54"/>
      <c r="H24" s="54"/>
    </row>
    <row r="25" spans="1:8" ht="14.25" thickBot="1" thickTop="1">
      <c r="A25" s="56"/>
      <c r="B25" s="57"/>
      <c r="C25" s="58"/>
      <c r="D25" s="58"/>
      <c r="E25" s="59"/>
      <c r="F25" s="65"/>
      <c r="G25" s="58"/>
      <c r="H25" s="58"/>
    </row>
    <row r="26" spans="1:8" ht="13.5" thickTop="1">
      <c r="A26" s="38" t="s">
        <v>273</v>
      </c>
      <c r="B26" s="39" t="s">
        <v>274</v>
      </c>
      <c r="C26" s="40">
        <f>C27+C31+C32</f>
        <v>2813130</v>
      </c>
      <c r="D26" s="40">
        <f>D27+D31+D32</f>
        <v>2124546.971</v>
      </c>
      <c r="E26" s="41">
        <f>E27+E32</f>
        <v>81</v>
      </c>
      <c r="F26" s="41">
        <f>F27+F32</f>
        <v>81</v>
      </c>
      <c r="G26" s="40">
        <v>2132503.08</v>
      </c>
      <c r="H26" s="40">
        <v>2132503.08</v>
      </c>
    </row>
    <row r="27" spans="1:8" ht="12.75">
      <c r="A27" s="50" t="s">
        <v>275</v>
      </c>
      <c r="B27" s="61" t="s">
        <v>41</v>
      </c>
      <c r="C27" s="48">
        <f>C29+C30</f>
        <v>1604170</v>
      </c>
      <c r="D27" s="48">
        <f>D29+D30</f>
        <v>1558761.44</v>
      </c>
      <c r="E27" s="49">
        <v>81</v>
      </c>
      <c r="F27" s="49">
        <v>81</v>
      </c>
      <c r="G27" s="48">
        <v>1558761.44</v>
      </c>
      <c r="H27" s="48">
        <v>1558761.44</v>
      </c>
    </row>
    <row r="28" spans="1:8" ht="12.75">
      <c r="A28" s="50"/>
      <c r="B28" s="51" t="s">
        <v>256</v>
      </c>
      <c r="C28" s="48"/>
      <c r="D28" s="48"/>
      <c r="E28" s="49"/>
      <c r="F28" s="49"/>
      <c r="G28" s="48"/>
      <c r="H28" s="48"/>
    </row>
    <row r="29" spans="1:8" ht="12.75">
      <c r="A29" s="50"/>
      <c r="B29" s="62" t="s">
        <v>276</v>
      </c>
      <c r="C29" s="48">
        <f>'ПРОЧИЕ (Форма 5)'!H30+'ПРОЧИЕ (Форма 5)'!H43+'ПРОЧИЕ (Форма 5)'!H50+'ПРОЧИЕ (Форма 5)'!H57+'ПРОЧИЕ (Форма 5)'!H123+'ПРОЧИЕ (Форма 5)'!H130+'ПРОЧИЕ (Форма 5)'!H251+'ПРОЧИЕ (Форма 5)'!H258+'ПРОЧИЕ (Форма 5)'!H290+'ПРОЧИЕ (Форма 5)'!H318</f>
        <v>300450</v>
      </c>
      <c r="D29" s="48">
        <f>'ПРОЧИЕ (Форма 5)'!I30+'ПРОЧИЕ (Форма 5)'!I43+'ПРОЧИЕ (Форма 5)'!I50+'ПРОЧИЕ (Форма 5)'!I57+'ПРОЧИЕ (Форма 5)'!I123+'ПРОЧИЕ (Форма 5)'!I130+'ПРОЧИЕ (Форма 5)'!I251+'ПРОЧИЕ (Форма 5)'!I258+'ПРОЧИЕ (Форма 5)'!I290+'ПРОЧИЕ (Форма 5)'!I318</f>
        <v>266531.25</v>
      </c>
      <c r="E29" s="49">
        <v>22</v>
      </c>
      <c r="F29" s="49">
        <v>22</v>
      </c>
      <c r="G29" s="48">
        <v>266531.25</v>
      </c>
      <c r="H29" s="48">
        <v>266531.25</v>
      </c>
    </row>
    <row r="30" spans="1:8" ht="12.75">
      <c r="A30" s="50"/>
      <c r="B30" s="62" t="s">
        <v>277</v>
      </c>
      <c r="C30" s="48">
        <f>'ПРОЧИЕ (Форма 5)'!H17+'ПРОЧИЕ (Форма 5)'!H74+'ПРОЧИЕ (Форма 5)'!H137+'ПРОЧИЕ (Форма 5)'!H140+'ПРОЧИЕ (Форма 5)'!H274+'ПРОЧИЕ (Форма 5)'!H64</f>
        <v>1303720</v>
      </c>
      <c r="D30" s="48">
        <f>'ПРОЧИЕ (Форма 5)'!I17+'ПРОЧИЕ (Форма 5)'!I64+'ПРОЧИЕ (Форма 5)'!I74+'ПРОЧИЕ (Форма 5)'!I137+'ПРОЧИЕ (Форма 5)'!I140+'ПРОЧИЕ (Форма 5)'!I274</f>
        <v>1292230.19</v>
      </c>
      <c r="E30" s="49">
        <v>59</v>
      </c>
      <c r="F30" s="49">
        <v>59</v>
      </c>
      <c r="G30" s="48">
        <v>1292230.19</v>
      </c>
      <c r="H30" s="48">
        <v>1292230.19</v>
      </c>
    </row>
    <row r="31" spans="1:8" ht="25.5">
      <c r="A31" s="50" t="s">
        <v>278</v>
      </c>
      <c r="B31" s="51" t="s">
        <v>259</v>
      </c>
      <c r="C31" s="66">
        <f>'ПРОЧИЕ (Форма 5)'!H18+'ПРОЧИЕ (Форма 5)'!H75+'ПРОЧИЕ (Форма 5)'!H138+'ПРОЧИЕ (Форма 5)'!H141</f>
        <v>1179890</v>
      </c>
      <c r="D31" s="66">
        <f>'ПРОЧИЕ (Форма 5)'!I18+'ПРОЧИЕ (Форма 5)'!I75+'ПРОЧИЕ (Форма 5)'!I138+'ПРОЧИЕ (Форма 5)'!I141</f>
        <v>519117.202</v>
      </c>
      <c r="E31" s="67"/>
      <c r="F31" s="67"/>
      <c r="G31" s="66">
        <v>527073.31</v>
      </c>
      <c r="H31" s="66">
        <v>527073.31</v>
      </c>
    </row>
    <row r="32" spans="1:8" ht="12.75">
      <c r="A32" s="68" t="s">
        <v>279</v>
      </c>
      <c r="B32" s="61" t="s">
        <v>261</v>
      </c>
      <c r="C32" s="48">
        <f>'ПРОЧИЕ (Форма 5)'!H66</f>
        <v>29070</v>
      </c>
      <c r="D32" s="48">
        <f>'ПРОЧИЕ (Форма 5)'!I66</f>
        <v>46668.329</v>
      </c>
      <c r="E32" s="49"/>
      <c r="F32" s="49"/>
      <c r="G32" s="48">
        <v>46668.33</v>
      </c>
      <c r="H32" s="48">
        <v>46668.33</v>
      </c>
    </row>
    <row r="33" spans="1:8" ht="12.75" customHeight="1">
      <c r="A33" s="227" t="s">
        <v>280</v>
      </c>
      <c r="B33" s="227"/>
      <c r="C33" s="227"/>
      <c r="D33" s="227"/>
      <c r="E33" s="227"/>
      <c r="F33" s="229" t="s">
        <v>281</v>
      </c>
      <c r="G33" s="229"/>
      <c r="H33" s="229"/>
    </row>
    <row r="34" spans="1:8" ht="40.5" customHeight="1">
      <c r="A34" s="228"/>
      <c r="B34" s="228"/>
      <c r="C34" s="228"/>
      <c r="D34" s="228"/>
      <c r="E34" s="228"/>
      <c r="F34" s="230"/>
      <c r="G34" s="230"/>
      <c r="H34" s="230"/>
    </row>
  </sheetData>
  <sheetProtection/>
  <mergeCells count="10">
    <mergeCell ref="A33:E34"/>
    <mergeCell ref="F33:H34"/>
    <mergeCell ref="B2:H2"/>
    <mergeCell ref="A3:H3"/>
    <mergeCell ref="A4:A5"/>
    <mergeCell ref="B4:B5"/>
    <mergeCell ref="C4:C5"/>
    <mergeCell ref="D4:D5"/>
    <mergeCell ref="E4:F4"/>
    <mergeCell ref="G4:H4"/>
  </mergeCells>
  <printOptions/>
  <pageMargins left="0.7" right="0.7" top="0.75" bottom="0.75" header="0.3" footer="0.3"/>
  <pageSetup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dimension ref="A1:K157"/>
  <sheetViews>
    <sheetView view="pageBreakPreview" zoomScale="75" zoomScaleNormal="75" zoomScaleSheetLayoutView="75" zoomScalePageLayoutView="0" workbookViewId="0" topLeftCell="A1">
      <pane xSplit="4" ySplit="12" topLeftCell="E136" activePane="bottomRight" state="frozen"/>
      <selection pane="topLeft" activeCell="A1" sqref="A1"/>
      <selection pane="topRight" activeCell="E1" sqref="E1"/>
      <selection pane="bottomLeft" activeCell="A13" sqref="A13"/>
      <selection pane="bottomRight" activeCell="E13" sqref="E13"/>
    </sheetView>
  </sheetViews>
  <sheetFormatPr defaultColWidth="9.00390625" defaultRowHeight="12.75"/>
  <cols>
    <col min="1" max="1" width="5.75390625" style="0" customWidth="1"/>
    <col min="2" max="2" width="45.00390625" style="0" customWidth="1"/>
    <col min="3" max="3" width="11.75390625" style="0" customWidth="1"/>
    <col min="4" max="4" width="14.25390625" style="0" customWidth="1"/>
    <col min="5" max="5" width="15.625" style="0" customWidth="1"/>
    <col min="6" max="6" width="13.75390625" style="0" customWidth="1"/>
    <col min="7" max="7" width="14.125" style="0" customWidth="1"/>
    <col min="8" max="8" width="17.75390625" style="0" customWidth="1"/>
    <col min="9" max="9" width="18.00390625" style="0" customWidth="1"/>
    <col min="10" max="10" width="18.625" style="0" customWidth="1"/>
    <col min="11" max="11" width="52.625" style="0" customWidth="1"/>
  </cols>
  <sheetData>
    <row r="1" spans="1:11" ht="15.75">
      <c r="A1" s="69"/>
      <c r="B1" s="70"/>
      <c r="C1" s="70"/>
      <c r="D1" s="70"/>
      <c r="E1" s="70"/>
      <c r="F1" s="70"/>
      <c r="G1" s="25">
        <v>18</v>
      </c>
      <c r="H1" s="70"/>
      <c r="I1" s="70"/>
      <c r="J1" s="70"/>
      <c r="K1" s="176" t="s">
        <v>282</v>
      </c>
    </row>
    <row r="2" spans="1:11" ht="18.75">
      <c r="A2" s="69"/>
      <c r="B2" s="264" t="s">
        <v>283</v>
      </c>
      <c r="C2" s="264"/>
      <c r="D2" s="264"/>
      <c r="E2" s="264"/>
      <c r="F2" s="264"/>
      <c r="G2" s="264"/>
      <c r="H2" s="264"/>
      <c r="I2" s="264"/>
      <c r="J2" s="264"/>
      <c r="K2" s="264"/>
    </row>
    <row r="3" spans="1:11" ht="15.75">
      <c r="A3" s="69"/>
      <c r="B3" s="265" t="s">
        <v>284</v>
      </c>
      <c r="C3" s="265"/>
      <c r="D3" s="265"/>
      <c r="E3" s="265"/>
      <c r="F3" s="265"/>
      <c r="G3" s="265"/>
      <c r="H3" s="265"/>
      <c r="I3" s="265"/>
      <c r="J3" s="265"/>
      <c r="K3" s="265"/>
    </row>
    <row r="4" spans="1:11" ht="15.75">
      <c r="A4" s="69"/>
      <c r="B4" s="266" t="s">
        <v>285</v>
      </c>
      <c r="C4" s="266"/>
      <c r="D4" s="266"/>
      <c r="E4" s="266"/>
      <c r="F4" s="266"/>
      <c r="G4" s="266"/>
      <c r="H4" s="266"/>
      <c r="I4" s="266"/>
      <c r="J4" s="266"/>
      <c r="K4" s="266"/>
    </row>
    <row r="5" spans="1:11" ht="15.75">
      <c r="A5" s="69"/>
      <c r="B5" s="72"/>
      <c r="C5" s="152"/>
      <c r="D5" s="152"/>
      <c r="E5" s="152"/>
      <c r="F5" s="152"/>
      <c r="G5" s="152"/>
      <c r="H5" s="152"/>
      <c r="I5" s="152"/>
      <c r="J5" s="152"/>
      <c r="K5" s="153"/>
    </row>
    <row r="6" spans="1:11" ht="16.5" thickBot="1">
      <c r="A6" s="69"/>
      <c r="B6" s="72"/>
      <c r="C6" s="154"/>
      <c r="D6" s="154"/>
      <c r="E6" s="154"/>
      <c r="F6" s="154"/>
      <c r="G6" s="154"/>
      <c r="H6" s="154"/>
      <c r="I6" s="154"/>
      <c r="J6" s="154"/>
      <c r="K6" s="153" t="s">
        <v>286</v>
      </c>
    </row>
    <row r="7" spans="1:11" ht="13.5" thickTop="1">
      <c r="A7" s="282" t="s">
        <v>287</v>
      </c>
      <c r="B7" s="267" t="s">
        <v>288</v>
      </c>
      <c r="C7" s="267" t="s">
        <v>289</v>
      </c>
      <c r="D7" s="267" t="s">
        <v>290</v>
      </c>
      <c r="E7" s="270" t="s">
        <v>291</v>
      </c>
      <c r="F7" s="271"/>
      <c r="G7" s="272"/>
      <c r="H7" s="238" t="s">
        <v>292</v>
      </c>
      <c r="I7" s="241" t="s">
        <v>293</v>
      </c>
      <c r="J7" s="267" t="s">
        <v>294</v>
      </c>
      <c r="K7" s="238" t="s">
        <v>295</v>
      </c>
    </row>
    <row r="8" spans="1:11" ht="51.75" thickBot="1">
      <c r="A8" s="283"/>
      <c r="B8" s="268"/>
      <c r="C8" s="268"/>
      <c r="D8" s="268"/>
      <c r="E8" s="74" t="s">
        <v>296</v>
      </c>
      <c r="F8" s="75" t="s">
        <v>297</v>
      </c>
      <c r="G8" s="37" t="s">
        <v>298</v>
      </c>
      <c r="H8" s="239"/>
      <c r="I8" s="242"/>
      <c r="J8" s="268"/>
      <c r="K8" s="239"/>
    </row>
    <row r="9" spans="1:11" ht="26.25" thickTop="1">
      <c r="A9" s="283"/>
      <c r="B9" s="268"/>
      <c r="C9" s="268"/>
      <c r="D9" s="268"/>
      <c r="E9" s="76" t="s">
        <v>299</v>
      </c>
      <c r="F9" s="76" t="s">
        <v>41</v>
      </c>
      <c r="G9" s="77" t="s">
        <v>41</v>
      </c>
      <c r="H9" s="239"/>
      <c r="I9" s="242"/>
      <c r="J9" s="268"/>
      <c r="K9" s="239"/>
    </row>
    <row r="10" spans="1:11" ht="38.25" customHeight="1">
      <c r="A10" s="283"/>
      <c r="B10" s="268"/>
      <c r="C10" s="268"/>
      <c r="D10" s="268"/>
      <c r="E10" s="42" t="s">
        <v>300</v>
      </c>
      <c r="F10" s="78" t="s">
        <v>300</v>
      </c>
      <c r="G10" s="79" t="s">
        <v>300</v>
      </c>
      <c r="H10" s="239"/>
      <c r="I10" s="242"/>
      <c r="J10" s="268"/>
      <c r="K10" s="239"/>
    </row>
    <row r="11" spans="1:11" ht="26.25" thickBot="1">
      <c r="A11" s="284"/>
      <c r="B11" s="269"/>
      <c r="C11" s="269"/>
      <c r="D11" s="269"/>
      <c r="E11" s="81" t="s">
        <v>261</v>
      </c>
      <c r="F11" s="82" t="s">
        <v>261</v>
      </c>
      <c r="G11" s="83" t="s">
        <v>261</v>
      </c>
      <c r="H11" s="240"/>
      <c r="I11" s="243"/>
      <c r="J11" s="269"/>
      <c r="K11" s="240"/>
    </row>
    <row r="12" spans="1:11" ht="14.25" thickBot="1" thickTop="1">
      <c r="A12" s="84">
        <v>1</v>
      </c>
      <c r="B12" s="85">
        <v>2</v>
      </c>
      <c r="C12" s="86">
        <v>3</v>
      </c>
      <c r="D12" s="87">
        <v>4</v>
      </c>
      <c r="E12" s="88">
        <v>5</v>
      </c>
      <c r="F12" s="86">
        <v>6</v>
      </c>
      <c r="G12" s="87">
        <v>7</v>
      </c>
      <c r="H12" s="87">
        <v>8</v>
      </c>
      <c r="I12" s="87">
        <v>9</v>
      </c>
      <c r="J12" s="87">
        <v>10</v>
      </c>
      <c r="K12" s="88">
        <v>11</v>
      </c>
    </row>
    <row r="13" spans="1:11" ht="13.5" thickTop="1">
      <c r="A13" s="299"/>
      <c r="B13" s="244" t="s">
        <v>301</v>
      </c>
      <c r="C13" s="241"/>
      <c r="D13" s="245"/>
      <c r="E13" s="89">
        <f>E17+E24+E31+E38+E48+E55+E62+E69+E79+E86+E100+E107+E114+E121+E128+E135+E142+E149+E93</f>
        <v>111110</v>
      </c>
      <c r="F13" s="89">
        <f>F17+F24+F31+F38+F48+F55+F62+F69+F79+F86+F100+F107+F114+F121+F128+F135+F142+F149+F93</f>
        <v>103830</v>
      </c>
      <c r="G13" s="89">
        <f>G17+G24+G31+G38+G48+G55+G62+G69+G79+G86+G100+G107+G114+G121+G128+G135+G142+G149+G93</f>
        <v>80607</v>
      </c>
      <c r="H13" s="252"/>
      <c r="I13" s="253"/>
      <c r="J13" s="253"/>
      <c r="K13" s="254"/>
    </row>
    <row r="14" spans="1:11" ht="12.75">
      <c r="A14" s="285"/>
      <c r="B14" s="246"/>
      <c r="C14" s="247"/>
      <c r="D14" s="248"/>
      <c r="E14" s="90"/>
      <c r="F14" s="90"/>
      <c r="G14" s="90"/>
      <c r="H14" s="255"/>
      <c r="I14" s="256"/>
      <c r="J14" s="256"/>
      <c r="K14" s="257"/>
    </row>
    <row r="15" spans="1:11" ht="12.75">
      <c r="A15" s="285"/>
      <c r="B15" s="249"/>
      <c r="C15" s="250"/>
      <c r="D15" s="251"/>
      <c r="E15" s="90"/>
      <c r="F15" s="90"/>
      <c r="G15" s="90"/>
      <c r="H15" s="255"/>
      <c r="I15" s="256"/>
      <c r="J15" s="256"/>
      <c r="K15" s="257"/>
    </row>
    <row r="16" spans="1:11" ht="12.75">
      <c r="A16" s="286"/>
      <c r="B16" s="261" t="s">
        <v>302</v>
      </c>
      <c r="C16" s="262"/>
      <c r="D16" s="263"/>
      <c r="E16" s="91">
        <f>E20+E27+E34+E41+E51+E58+E65+E72+E82+E89+E103+E110+E117+E124+E131+E138+E145+E152+E96</f>
        <v>106130</v>
      </c>
      <c r="F16" s="91">
        <f>F20+F27+F34+F41+F51+F58+F65+F72+F82+F89+F103+F110+F117+F124+F131+F138+F145+F152+F96</f>
        <v>98850</v>
      </c>
      <c r="G16" s="91">
        <f>G20+G27+G34+G41+G51+G58+G65+G72+G82+G89+G103+G110+G117+G124+G131+G138+G145+G152+G96</f>
        <v>80607</v>
      </c>
      <c r="H16" s="258"/>
      <c r="I16" s="259"/>
      <c r="J16" s="259"/>
      <c r="K16" s="260"/>
    </row>
    <row r="17" spans="1:11" ht="12.75">
      <c r="A17" s="285" t="s">
        <v>254</v>
      </c>
      <c r="B17" s="287" t="s">
        <v>155</v>
      </c>
      <c r="C17" s="288"/>
      <c r="D17" s="289"/>
      <c r="E17" s="90">
        <v>12140</v>
      </c>
      <c r="F17" s="90">
        <v>12140</v>
      </c>
      <c r="G17" s="90">
        <v>5700</v>
      </c>
      <c r="H17" s="290" t="s">
        <v>597</v>
      </c>
      <c r="I17" s="291"/>
      <c r="J17" s="291"/>
      <c r="K17" s="292"/>
    </row>
    <row r="18" spans="1:11" ht="12.75">
      <c r="A18" s="285"/>
      <c r="B18" s="246"/>
      <c r="C18" s="247"/>
      <c r="D18" s="248"/>
      <c r="E18" s="90"/>
      <c r="F18" s="90"/>
      <c r="G18" s="90"/>
      <c r="H18" s="293"/>
      <c r="I18" s="294"/>
      <c r="J18" s="294"/>
      <c r="K18" s="295"/>
    </row>
    <row r="19" spans="1:11" ht="12.75">
      <c r="A19" s="285"/>
      <c r="B19" s="249"/>
      <c r="C19" s="250"/>
      <c r="D19" s="251"/>
      <c r="E19" s="90"/>
      <c r="F19" s="90"/>
      <c r="G19" s="90"/>
      <c r="H19" s="293"/>
      <c r="I19" s="294"/>
      <c r="J19" s="294"/>
      <c r="K19" s="295"/>
    </row>
    <row r="20" spans="1:11" ht="28.5" customHeight="1">
      <c r="A20" s="286"/>
      <c r="B20" s="261" t="s">
        <v>303</v>
      </c>
      <c r="C20" s="262"/>
      <c r="D20" s="263"/>
      <c r="E20" s="90">
        <v>8000</v>
      </c>
      <c r="F20" s="90">
        <v>8000</v>
      </c>
      <c r="G20" s="90">
        <v>5700</v>
      </c>
      <c r="H20" s="296"/>
      <c r="I20" s="297"/>
      <c r="J20" s="297"/>
      <c r="K20" s="298"/>
    </row>
    <row r="21" spans="1:11" ht="12.75">
      <c r="A21" s="285" t="s">
        <v>304</v>
      </c>
      <c r="B21" s="277" t="s">
        <v>305</v>
      </c>
      <c r="C21" s="196" t="s">
        <v>306</v>
      </c>
      <c r="D21" s="196" t="s">
        <v>307</v>
      </c>
      <c r="E21" s="90">
        <v>8000</v>
      </c>
      <c r="F21" s="90">
        <v>8000</v>
      </c>
      <c r="G21" s="90">
        <v>5700</v>
      </c>
      <c r="H21" s="280" t="s">
        <v>152</v>
      </c>
      <c r="I21" s="280" t="s">
        <v>152</v>
      </c>
      <c r="J21" s="280" t="s">
        <v>152</v>
      </c>
      <c r="K21" s="300"/>
    </row>
    <row r="22" spans="1:11" ht="12.75">
      <c r="A22" s="285"/>
      <c r="B22" s="277"/>
      <c r="C22" s="279"/>
      <c r="D22" s="279"/>
      <c r="E22" s="90"/>
      <c r="F22" s="90"/>
      <c r="G22" s="90"/>
      <c r="H22" s="280"/>
      <c r="I22" s="281"/>
      <c r="J22" s="281"/>
      <c r="K22" s="255"/>
    </row>
    <row r="23" spans="1:11" ht="54" customHeight="1">
      <c r="A23" s="285"/>
      <c r="B23" s="278"/>
      <c r="C23" s="279"/>
      <c r="D23" s="279"/>
      <c r="E23" s="90"/>
      <c r="F23" s="90"/>
      <c r="G23" s="90"/>
      <c r="H23" s="280"/>
      <c r="I23" s="281"/>
      <c r="J23" s="281"/>
      <c r="K23" s="258"/>
    </row>
    <row r="24" spans="1:11" ht="12.75">
      <c r="A24" s="285" t="s">
        <v>262</v>
      </c>
      <c r="B24" s="287" t="s">
        <v>156</v>
      </c>
      <c r="C24" s="288"/>
      <c r="D24" s="289"/>
      <c r="E24" s="90">
        <v>2430</v>
      </c>
      <c r="F24" s="90">
        <v>2430</v>
      </c>
      <c r="G24" s="90">
        <v>1950</v>
      </c>
      <c r="H24" s="290" t="s">
        <v>598</v>
      </c>
      <c r="I24" s="291"/>
      <c r="J24" s="291"/>
      <c r="K24" s="292"/>
    </row>
    <row r="25" spans="1:11" ht="12.75">
      <c r="A25" s="285"/>
      <c r="B25" s="246"/>
      <c r="C25" s="247"/>
      <c r="D25" s="248"/>
      <c r="E25" s="90"/>
      <c r="F25" s="90"/>
      <c r="G25" s="90"/>
      <c r="H25" s="293"/>
      <c r="I25" s="294"/>
      <c r="J25" s="294"/>
      <c r="K25" s="295"/>
    </row>
    <row r="26" spans="1:11" ht="12.75">
      <c r="A26" s="285"/>
      <c r="B26" s="249"/>
      <c r="C26" s="250"/>
      <c r="D26" s="251"/>
      <c r="E26" s="90"/>
      <c r="F26" s="90"/>
      <c r="G26" s="90"/>
      <c r="H26" s="293"/>
      <c r="I26" s="294"/>
      <c r="J26" s="294"/>
      <c r="K26" s="295"/>
    </row>
    <row r="27" spans="1:11" ht="52.5" customHeight="1">
      <c r="A27" s="286"/>
      <c r="B27" s="261" t="s">
        <v>303</v>
      </c>
      <c r="C27" s="262"/>
      <c r="D27" s="263"/>
      <c r="E27" s="90">
        <v>2430</v>
      </c>
      <c r="F27" s="90">
        <v>2430</v>
      </c>
      <c r="G27" s="90">
        <v>1950</v>
      </c>
      <c r="H27" s="296"/>
      <c r="I27" s="297"/>
      <c r="J27" s="297"/>
      <c r="K27" s="298"/>
    </row>
    <row r="28" spans="1:11" ht="12.75">
      <c r="A28" s="285" t="s">
        <v>308</v>
      </c>
      <c r="B28" s="302" t="s">
        <v>309</v>
      </c>
      <c r="C28" s="196" t="s">
        <v>306</v>
      </c>
      <c r="D28" s="196" t="s">
        <v>310</v>
      </c>
      <c r="E28" s="90">
        <v>2430</v>
      </c>
      <c r="F28" s="90">
        <v>2430</v>
      </c>
      <c r="G28" s="90">
        <v>1950</v>
      </c>
      <c r="H28" s="280" t="s">
        <v>152</v>
      </c>
      <c r="I28" s="280" t="s">
        <v>152</v>
      </c>
      <c r="J28" s="280" t="s">
        <v>152</v>
      </c>
      <c r="K28" s="301"/>
    </row>
    <row r="29" spans="1:11" ht="12.75">
      <c r="A29" s="285"/>
      <c r="B29" s="302"/>
      <c r="C29" s="279"/>
      <c r="D29" s="279"/>
      <c r="E29" s="90"/>
      <c r="F29" s="90"/>
      <c r="G29" s="90"/>
      <c r="H29" s="280"/>
      <c r="I29" s="281"/>
      <c r="J29" s="281"/>
      <c r="K29" s="301"/>
    </row>
    <row r="30" spans="1:11" ht="36.75" customHeight="1">
      <c r="A30" s="285"/>
      <c r="B30" s="303"/>
      <c r="C30" s="279"/>
      <c r="D30" s="279"/>
      <c r="E30" s="90"/>
      <c r="F30" s="90"/>
      <c r="G30" s="90"/>
      <c r="H30" s="280"/>
      <c r="I30" s="281"/>
      <c r="J30" s="281"/>
      <c r="K30" s="301"/>
    </row>
    <row r="31" spans="1:11" ht="12.75">
      <c r="A31" s="285" t="s">
        <v>311</v>
      </c>
      <c r="B31" s="287" t="s">
        <v>157</v>
      </c>
      <c r="C31" s="288"/>
      <c r="D31" s="289"/>
      <c r="E31" s="90">
        <v>2430</v>
      </c>
      <c r="F31" s="90">
        <v>1220</v>
      </c>
      <c r="G31" s="90">
        <v>950</v>
      </c>
      <c r="H31" s="290" t="s">
        <v>599</v>
      </c>
      <c r="I31" s="291"/>
      <c r="J31" s="291"/>
      <c r="K31" s="292"/>
    </row>
    <row r="32" spans="1:11" ht="12.75">
      <c r="A32" s="285"/>
      <c r="B32" s="246"/>
      <c r="C32" s="247"/>
      <c r="D32" s="248"/>
      <c r="E32" s="90"/>
      <c r="F32" s="90"/>
      <c r="G32" s="90"/>
      <c r="H32" s="293"/>
      <c r="I32" s="294"/>
      <c r="J32" s="294"/>
      <c r="K32" s="295"/>
    </row>
    <row r="33" spans="1:11" ht="41.25" customHeight="1">
      <c r="A33" s="285"/>
      <c r="B33" s="249"/>
      <c r="C33" s="250"/>
      <c r="D33" s="251"/>
      <c r="E33" s="90"/>
      <c r="F33" s="90"/>
      <c r="G33" s="90"/>
      <c r="H33" s="293"/>
      <c r="I33" s="294"/>
      <c r="J33" s="294"/>
      <c r="K33" s="295"/>
    </row>
    <row r="34" spans="1:11" ht="88.5" customHeight="1">
      <c r="A34" s="286"/>
      <c r="B34" s="261" t="s">
        <v>303</v>
      </c>
      <c r="C34" s="262"/>
      <c r="D34" s="263"/>
      <c r="E34" s="90">
        <v>2430</v>
      </c>
      <c r="F34" s="90">
        <v>1220</v>
      </c>
      <c r="G34" s="90">
        <v>950</v>
      </c>
      <c r="H34" s="296"/>
      <c r="I34" s="297"/>
      <c r="J34" s="297"/>
      <c r="K34" s="298"/>
    </row>
    <row r="35" spans="1:11" ht="12.75">
      <c r="A35" s="285" t="s">
        <v>312</v>
      </c>
      <c r="B35" s="277" t="s">
        <v>677</v>
      </c>
      <c r="C35" s="196" t="s">
        <v>313</v>
      </c>
      <c r="D35" s="196" t="s">
        <v>314</v>
      </c>
      <c r="E35" s="90">
        <v>2430</v>
      </c>
      <c r="F35" s="90">
        <v>1220</v>
      </c>
      <c r="G35" s="90">
        <v>950</v>
      </c>
      <c r="H35" s="280" t="s">
        <v>152</v>
      </c>
      <c r="I35" s="280" t="s">
        <v>152</v>
      </c>
      <c r="J35" s="280" t="s">
        <v>152</v>
      </c>
      <c r="K35" s="301"/>
    </row>
    <row r="36" spans="1:11" ht="12.75">
      <c r="A36" s="285"/>
      <c r="B36" s="277"/>
      <c r="C36" s="279"/>
      <c r="D36" s="279"/>
      <c r="E36" s="90"/>
      <c r="F36" s="90"/>
      <c r="G36" s="90"/>
      <c r="H36" s="280"/>
      <c r="I36" s="281"/>
      <c r="J36" s="281"/>
      <c r="K36" s="301"/>
    </row>
    <row r="37" spans="1:11" ht="142.5" customHeight="1">
      <c r="A37" s="285"/>
      <c r="B37" s="278"/>
      <c r="C37" s="279"/>
      <c r="D37" s="279"/>
      <c r="E37" s="90"/>
      <c r="F37" s="90"/>
      <c r="G37" s="90"/>
      <c r="H37" s="280"/>
      <c r="I37" s="281"/>
      <c r="J37" s="281"/>
      <c r="K37" s="301"/>
    </row>
    <row r="38" spans="1:11" ht="12.75">
      <c r="A38" s="285" t="s">
        <v>273</v>
      </c>
      <c r="B38" s="287" t="s">
        <v>158</v>
      </c>
      <c r="C38" s="288"/>
      <c r="D38" s="289"/>
      <c r="E38" s="90">
        <v>3040</v>
      </c>
      <c r="F38" s="90">
        <v>3040</v>
      </c>
      <c r="G38" s="90">
        <v>800</v>
      </c>
      <c r="H38" s="300"/>
      <c r="I38" s="307"/>
      <c r="J38" s="307"/>
      <c r="K38" s="308"/>
    </row>
    <row r="39" spans="1:11" ht="12.75">
      <c r="A39" s="285"/>
      <c r="B39" s="246"/>
      <c r="C39" s="247"/>
      <c r="D39" s="248"/>
      <c r="E39" s="90"/>
      <c r="F39" s="90"/>
      <c r="G39" s="90"/>
      <c r="H39" s="255"/>
      <c r="I39" s="256"/>
      <c r="J39" s="256"/>
      <c r="K39" s="257"/>
    </row>
    <row r="40" spans="1:11" ht="21" customHeight="1">
      <c r="A40" s="285"/>
      <c r="B40" s="249"/>
      <c r="C40" s="250"/>
      <c r="D40" s="251"/>
      <c r="E40" s="90"/>
      <c r="F40" s="90"/>
      <c r="G40" s="90"/>
      <c r="H40" s="255"/>
      <c r="I40" s="256"/>
      <c r="J40" s="256"/>
      <c r="K40" s="257"/>
    </row>
    <row r="41" spans="1:11" ht="12.75">
      <c r="A41" s="286"/>
      <c r="B41" s="261" t="s">
        <v>303</v>
      </c>
      <c r="C41" s="262"/>
      <c r="D41" s="263"/>
      <c r="E41" s="91">
        <v>2200</v>
      </c>
      <c r="F41" s="90">
        <v>2200</v>
      </c>
      <c r="G41" s="90">
        <v>800</v>
      </c>
      <c r="H41" s="258"/>
      <c r="I41" s="259"/>
      <c r="J41" s="259"/>
      <c r="K41" s="260"/>
    </row>
    <row r="42" spans="1:11" ht="12.75">
      <c r="A42" s="273" t="s">
        <v>275</v>
      </c>
      <c r="B42" s="313" t="s">
        <v>684</v>
      </c>
      <c r="C42" s="195" t="s">
        <v>306</v>
      </c>
      <c r="D42" s="195" t="s">
        <v>315</v>
      </c>
      <c r="E42" s="90">
        <v>1100</v>
      </c>
      <c r="F42" s="90">
        <v>1100</v>
      </c>
      <c r="G42" s="90">
        <v>0</v>
      </c>
      <c r="H42" s="92" t="s">
        <v>152</v>
      </c>
      <c r="I42" s="92" t="s">
        <v>152</v>
      </c>
      <c r="J42" s="92" t="s">
        <v>152</v>
      </c>
      <c r="K42" s="93" t="s">
        <v>152</v>
      </c>
    </row>
    <row r="43" spans="1:11" ht="12.75">
      <c r="A43" s="274"/>
      <c r="B43" s="304"/>
      <c r="C43" s="306"/>
      <c r="D43" s="306"/>
      <c r="E43" s="90"/>
      <c r="F43" s="90"/>
      <c r="G43" s="90"/>
      <c r="H43" s="290" t="s">
        <v>685</v>
      </c>
      <c r="I43" s="291"/>
      <c r="J43" s="291"/>
      <c r="K43" s="292"/>
    </row>
    <row r="44" spans="1:11" ht="76.5" customHeight="1">
      <c r="A44" s="275"/>
      <c r="B44" s="305"/>
      <c r="C44" s="196"/>
      <c r="D44" s="196"/>
      <c r="E44" s="90"/>
      <c r="F44" s="90"/>
      <c r="G44" s="90"/>
      <c r="H44" s="296"/>
      <c r="I44" s="297"/>
      <c r="J44" s="297"/>
      <c r="K44" s="298"/>
    </row>
    <row r="45" spans="1:11" ht="12.75">
      <c r="A45" s="273" t="s">
        <v>278</v>
      </c>
      <c r="B45" s="304" t="s">
        <v>316</v>
      </c>
      <c r="C45" s="195" t="s">
        <v>306</v>
      </c>
      <c r="D45" s="195" t="s">
        <v>317</v>
      </c>
      <c r="E45" s="90">
        <v>1100</v>
      </c>
      <c r="F45" s="90">
        <v>1100</v>
      </c>
      <c r="G45" s="90">
        <v>800</v>
      </c>
      <c r="H45" s="92" t="s">
        <v>152</v>
      </c>
      <c r="I45" s="92" t="s">
        <v>152</v>
      </c>
      <c r="J45" s="92" t="s">
        <v>152</v>
      </c>
      <c r="K45" s="92"/>
    </row>
    <row r="46" spans="1:11" ht="12.75">
      <c r="A46" s="274"/>
      <c r="B46" s="304"/>
      <c r="C46" s="306"/>
      <c r="D46" s="306"/>
      <c r="E46" s="90"/>
      <c r="F46" s="90"/>
      <c r="G46" s="90"/>
      <c r="H46" s="290" t="s">
        <v>600</v>
      </c>
      <c r="I46" s="291"/>
      <c r="J46" s="291"/>
      <c r="K46" s="292"/>
    </row>
    <row r="47" spans="1:11" ht="72" customHeight="1">
      <c r="A47" s="275"/>
      <c r="B47" s="305"/>
      <c r="C47" s="196"/>
      <c r="D47" s="196"/>
      <c r="E47" s="91"/>
      <c r="F47" s="90"/>
      <c r="G47" s="90"/>
      <c r="H47" s="296"/>
      <c r="I47" s="297"/>
      <c r="J47" s="297"/>
      <c r="K47" s="298"/>
    </row>
    <row r="48" spans="1:11" ht="12.75">
      <c r="A48" s="273" t="s">
        <v>318</v>
      </c>
      <c r="B48" s="287" t="s">
        <v>162</v>
      </c>
      <c r="C48" s="288"/>
      <c r="D48" s="289"/>
      <c r="E48" s="91">
        <v>9110</v>
      </c>
      <c r="F48" s="90">
        <v>9110</v>
      </c>
      <c r="G48" s="90">
        <v>8500</v>
      </c>
      <c r="H48" s="290" t="s">
        <v>601</v>
      </c>
      <c r="I48" s="291"/>
      <c r="J48" s="291"/>
      <c r="K48" s="292"/>
    </row>
    <row r="49" spans="1:11" ht="12.75">
      <c r="A49" s="274"/>
      <c r="B49" s="246"/>
      <c r="C49" s="247"/>
      <c r="D49" s="248"/>
      <c r="E49" s="91"/>
      <c r="F49" s="90"/>
      <c r="G49" s="90"/>
      <c r="H49" s="293"/>
      <c r="I49" s="294"/>
      <c r="J49" s="294"/>
      <c r="K49" s="295"/>
    </row>
    <row r="50" spans="1:11" ht="131.25" customHeight="1">
      <c r="A50" s="275"/>
      <c r="B50" s="249"/>
      <c r="C50" s="250"/>
      <c r="D50" s="251"/>
      <c r="E50" s="91"/>
      <c r="F50" s="90"/>
      <c r="G50" s="90"/>
      <c r="H50" s="296"/>
      <c r="I50" s="297"/>
      <c r="J50" s="297"/>
      <c r="K50" s="298"/>
    </row>
    <row r="51" spans="1:11" ht="12.75">
      <c r="A51" s="94"/>
      <c r="B51" s="315" t="s">
        <v>303</v>
      </c>
      <c r="C51" s="316"/>
      <c r="D51" s="317"/>
      <c r="E51" s="95">
        <v>9110</v>
      </c>
      <c r="F51" s="96">
        <v>9110</v>
      </c>
      <c r="G51" s="96">
        <v>8500</v>
      </c>
      <c r="H51" s="318"/>
      <c r="I51" s="319"/>
      <c r="J51" s="319"/>
      <c r="K51" s="320"/>
    </row>
    <row r="52" spans="1:11" ht="12.75">
      <c r="A52" s="309" t="s">
        <v>319</v>
      </c>
      <c r="B52" s="304" t="s">
        <v>320</v>
      </c>
      <c r="C52" s="310" t="s">
        <v>306</v>
      </c>
      <c r="D52" s="310" t="s">
        <v>321</v>
      </c>
      <c r="E52" s="95">
        <v>9110</v>
      </c>
      <c r="F52" s="96">
        <v>9110</v>
      </c>
      <c r="G52" s="96">
        <v>8500</v>
      </c>
      <c r="H52" s="312" t="s">
        <v>152</v>
      </c>
      <c r="I52" s="312" t="s">
        <v>152</v>
      </c>
      <c r="J52" s="312" t="s">
        <v>152</v>
      </c>
      <c r="K52" s="314"/>
    </row>
    <row r="53" spans="1:11" ht="12.75">
      <c r="A53" s="309"/>
      <c r="B53" s="304"/>
      <c r="C53" s="311"/>
      <c r="D53" s="311"/>
      <c r="E53" s="96"/>
      <c r="F53" s="96"/>
      <c r="G53" s="96"/>
      <c r="H53" s="312"/>
      <c r="I53" s="321"/>
      <c r="J53" s="321"/>
      <c r="K53" s="314"/>
    </row>
    <row r="54" spans="1:11" ht="128.25" customHeight="1">
      <c r="A54" s="309"/>
      <c r="B54" s="305"/>
      <c r="C54" s="311"/>
      <c r="D54" s="311"/>
      <c r="E54" s="96"/>
      <c r="F54" s="96"/>
      <c r="G54" s="96"/>
      <c r="H54" s="312"/>
      <c r="I54" s="321"/>
      <c r="J54" s="321"/>
      <c r="K54" s="314"/>
    </row>
    <row r="55" spans="1:11" ht="12.75">
      <c r="A55" s="285" t="s">
        <v>322</v>
      </c>
      <c r="B55" s="287" t="s">
        <v>164</v>
      </c>
      <c r="C55" s="288"/>
      <c r="D55" s="289"/>
      <c r="E55" s="90">
        <v>9110</v>
      </c>
      <c r="F55" s="90">
        <v>3040</v>
      </c>
      <c r="G55" s="90">
        <v>2700</v>
      </c>
      <c r="H55" s="290" t="s">
        <v>619</v>
      </c>
      <c r="I55" s="291"/>
      <c r="J55" s="291"/>
      <c r="K55" s="292"/>
    </row>
    <row r="56" spans="1:11" ht="12.75">
      <c r="A56" s="285"/>
      <c r="B56" s="246"/>
      <c r="C56" s="247"/>
      <c r="D56" s="248"/>
      <c r="E56" s="90"/>
      <c r="F56" s="90"/>
      <c r="G56" s="90"/>
      <c r="H56" s="293"/>
      <c r="I56" s="294"/>
      <c r="J56" s="294"/>
      <c r="K56" s="295"/>
    </row>
    <row r="57" spans="1:11" ht="36" customHeight="1">
      <c r="A57" s="285"/>
      <c r="B57" s="249"/>
      <c r="C57" s="250"/>
      <c r="D57" s="251"/>
      <c r="E57" s="90"/>
      <c r="F57" s="90"/>
      <c r="G57" s="90"/>
      <c r="H57" s="293"/>
      <c r="I57" s="294"/>
      <c r="J57" s="294"/>
      <c r="K57" s="295"/>
    </row>
    <row r="58" spans="1:11" ht="141.75" customHeight="1">
      <c r="A58" s="286"/>
      <c r="B58" s="261" t="s">
        <v>303</v>
      </c>
      <c r="C58" s="262"/>
      <c r="D58" s="263"/>
      <c r="E58" s="90">
        <v>9110</v>
      </c>
      <c r="F58" s="90">
        <v>3040</v>
      </c>
      <c r="G58" s="90">
        <v>2700</v>
      </c>
      <c r="H58" s="296"/>
      <c r="I58" s="297"/>
      <c r="J58" s="297"/>
      <c r="K58" s="298"/>
    </row>
    <row r="59" spans="1:11" ht="12.75">
      <c r="A59" s="285" t="s">
        <v>323</v>
      </c>
      <c r="B59" s="277" t="s">
        <v>324</v>
      </c>
      <c r="C59" s="196" t="s">
        <v>313</v>
      </c>
      <c r="D59" s="196" t="s">
        <v>325</v>
      </c>
      <c r="E59" s="90">
        <v>9110</v>
      </c>
      <c r="F59" s="90">
        <v>3040</v>
      </c>
      <c r="G59" s="90">
        <v>2700</v>
      </c>
      <c r="H59" s="280" t="s">
        <v>152</v>
      </c>
      <c r="I59" s="280" t="s">
        <v>152</v>
      </c>
      <c r="J59" s="280" t="s">
        <v>152</v>
      </c>
      <c r="K59" s="301"/>
    </row>
    <row r="60" spans="1:11" ht="12.75">
      <c r="A60" s="285"/>
      <c r="B60" s="277"/>
      <c r="C60" s="279"/>
      <c r="D60" s="279"/>
      <c r="E60" s="90"/>
      <c r="F60" s="90"/>
      <c r="G60" s="90"/>
      <c r="H60" s="280"/>
      <c r="I60" s="281"/>
      <c r="J60" s="281"/>
      <c r="K60" s="301"/>
    </row>
    <row r="61" spans="1:11" ht="91.5" customHeight="1">
      <c r="A61" s="285"/>
      <c r="B61" s="278"/>
      <c r="C61" s="279"/>
      <c r="D61" s="279"/>
      <c r="E61" s="90"/>
      <c r="F61" s="90"/>
      <c r="G61" s="90"/>
      <c r="H61" s="280"/>
      <c r="I61" s="281"/>
      <c r="J61" s="281"/>
      <c r="K61" s="301"/>
    </row>
    <row r="62" spans="1:11" ht="12.75">
      <c r="A62" s="285" t="s">
        <v>326</v>
      </c>
      <c r="B62" s="287" t="s">
        <v>167</v>
      </c>
      <c r="C62" s="288"/>
      <c r="D62" s="289"/>
      <c r="E62" s="90">
        <v>4850</v>
      </c>
      <c r="F62" s="90">
        <v>4850</v>
      </c>
      <c r="G62" s="90">
        <v>4365</v>
      </c>
      <c r="H62" s="290" t="s">
        <v>602</v>
      </c>
      <c r="I62" s="291"/>
      <c r="J62" s="291"/>
      <c r="K62" s="292"/>
    </row>
    <row r="63" spans="1:11" ht="12.75">
      <c r="A63" s="285"/>
      <c r="B63" s="246"/>
      <c r="C63" s="247"/>
      <c r="D63" s="248"/>
      <c r="E63" s="90"/>
      <c r="F63" s="90"/>
      <c r="G63" s="90"/>
      <c r="H63" s="293"/>
      <c r="I63" s="294"/>
      <c r="J63" s="294"/>
      <c r="K63" s="295"/>
    </row>
    <row r="64" spans="1:11" ht="37.5" customHeight="1">
      <c r="A64" s="285"/>
      <c r="B64" s="249"/>
      <c r="C64" s="250"/>
      <c r="D64" s="251"/>
      <c r="E64" s="90"/>
      <c r="F64" s="90"/>
      <c r="G64" s="90"/>
      <c r="H64" s="293"/>
      <c r="I64" s="294"/>
      <c r="J64" s="294"/>
      <c r="K64" s="295"/>
    </row>
    <row r="65" spans="1:11" ht="12.75">
      <c r="A65" s="286"/>
      <c r="B65" s="261" t="s">
        <v>303</v>
      </c>
      <c r="C65" s="262"/>
      <c r="D65" s="263"/>
      <c r="E65" s="90">
        <v>4850</v>
      </c>
      <c r="F65" s="90">
        <v>4850</v>
      </c>
      <c r="G65" s="90">
        <v>4365</v>
      </c>
      <c r="H65" s="296"/>
      <c r="I65" s="297"/>
      <c r="J65" s="297"/>
      <c r="K65" s="298"/>
    </row>
    <row r="66" spans="1:11" ht="12.75">
      <c r="A66" s="322" t="s">
        <v>327</v>
      </c>
      <c r="B66" s="323" t="s">
        <v>535</v>
      </c>
      <c r="C66" s="325" t="s">
        <v>306</v>
      </c>
      <c r="D66" s="310"/>
      <c r="E66" s="96">
        <v>4850</v>
      </c>
      <c r="F66" s="96">
        <v>4850</v>
      </c>
      <c r="G66" s="96">
        <v>4365</v>
      </c>
      <c r="H66" s="312" t="s">
        <v>152</v>
      </c>
      <c r="I66" s="312" t="s">
        <v>152</v>
      </c>
      <c r="J66" s="312" t="s">
        <v>152</v>
      </c>
      <c r="K66" s="314"/>
    </row>
    <row r="67" spans="1:11" ht="12.75">
      <c r="A67" s="322"/>
      <c r="B67" s="323"/>
      <c r="C67" s="326"/>
      <c r="D67" s="311"/>
      <c r="E67" s="96"/>
      <c r="F67" s="96"/>
      <c r="G67" s="96"/>
      <c r="H67" s="312"/>
      <c r="I67" s="321"/>
      <c r="J67" s="321"/>
      <c r="K67" s="314"/>
    </row>
    <row r="68" spans="1:11" ht="103.5" customHeight="1">
      <c r="A68" s="322"/>
      <c r="B68" s="324"/>
      <c r="C68" s="326"/>
      <c r="D68" s="311"/>
      <c r="E68" s="96"/>
      <c r="F68" s="96"/>
      <c r="G68" s="96"/>
      <c r="H68" s="312"/>
      <c r="I68" s="321"/>
      <c r="J68" s="321"/>
      <c r="K68" s="314"/>
    </row>
    <row r="69" spans="1:11" ht="12.75">
      <c r="A69" s="285" t="s">
        <v>328</v>
      </c>
      <c r="B69" s="287" t="s">
        <v>170</v>
      </c>
      <c r="C69" s="288"/>
      <c r="D69" s="289"/>
      <c r="E69" s="96">
        <v>17000</v>
      </c>
      <c r="F69" s="96">
        <v>17000</v>
      </c>
      <c r="G69" s="96">
        <v>16150</v>
      </c>
      <c r="H69" s="300"/>
      <c r="I69" s="307"/>
      <c r="J69" s="307"/>
      <c r="K69" s="308"/>
    </row>
    <row r="70" spans="1:11" ht="12.75">
      <c r="A70" s="285"/>
      <c r="B70" s="246"/>
      <c r="C70" s="247"/>
      <c r="D70" s="248"/>
      <c r="E70" s="96"/>
      <c r="F70" s="96"/>
      <c r="G70" s="90"/>
      <c r="H70" s="255"/>
      <c r="I70" s="256"/>
      <c r="J70" s="256"/>
      <c r="K70" s="257"/>
    </row>
    <row r="71" spans="1:11" ht="12.75">
      <c r="A71" s="285"/>
      <c r="B71" s="249"/>
      <c r="C71" s="250"/>
      <c r="D71" s="251"/>
      <c r="E71" s="90"/>
      <c r="F71" s="90"/>
      <c r="G71" s="90"/>
      <c r="H71" s="255"/>
      <c r="I71" s="256"/>
      <c r="J71" s="256"/>
      <c r="K71" s="257"/>
    </row>
    <row r="72" spans="1:11" ht="12.75">
      <c r="A72" s="286"/>
      <c r="B72" s="261" t="s">
        <v>303</v>
      </c>
      <c r="C72" s="262"/>
      <c r="D72" s="263"/>
      <c r="E72" s="96">
        <v>17000</v>
      </c>
      <c r="F72" s="96">
        <v>17000</v>
      </c>
      <c r="G72" s="96">
        <v>16150</v>
      </c>
      <c r="H72" s="258"/>
      <c r="I72" s="259"/>
      <c r="J72" s="259"/>
      <c r="K72" s="260"/>
    </row>
    <row r="73" spans="1:11" ht="12.75">
      <c r="A73" s="322" t="s">
        <v>329</v>
      </c>
      <c r="B73" s="323" t="s">
        <v>330</v>
      </c>
      <c r="C73" s="325" t="s">
        <v>306</v>
      </c>
      <c r="D73" s="325" t="s">
        <v>331</v>
      </c>
      <c r="E73" s="97">
        <v>3000</v>
      </c>
      <c r="F73" s="97">
        <v>3000</v>
      </c>
      <c r="G73" s="97">
        <v>2850</v>
      </c>
      <c r="H73" s="98" t="s">
        <v>152</v>
      </c>
      <c r="I73" s="98" t="s">
        <v>152</v>
      </c>
      <c r="J73" s="98" t="s">
        <v>152</v>
      </c>
      <c r="K73" s="99"/>
    </row>
    <row r="74" spans="1:11" ht="12.75">
      <c r="A74" s="322"/>
      <c r="B74" s="323"/>
      <c r="C74" s="326"/>
      <c r="D74" s="326"/>
      <c r="E74" s="100"/>
      <c r="F74" s="100"/>
      <c r="G74" s="100"/>
      <c r="H74" s="290" t="s">
        <v>603</v>
      </c>
      <c r="I74" s="291"/>
      <c r="J74" s="291"/>
      <c r="K74" s="327"/>
    </row>
    <row r="75" spans="1:11" ht="158.25" customHeight="1">
      <c r="A75" s="322"/>
      <c r="B75" s="324"/>
      <c r="C75" s="326"/>
      <c r="D75" s="326"/>
      <c r="E75" s="100"/>
      <c r="F75" s="100"/>
      <c r="G75" s="100"/>
      <c r="H75" s="296"/>
      <c r="I75" s="297"/>
      <c r="J75" s="297"/>
      <c r="K75" s="328"/>
    </row>
    <row r="76" spans="1:11" ht="12.75">
      <c r="A76" s="329" t="s">
        <v>332</v>
      </c>
      <c r="B76" s="332" t="s">
        <v>333</v>
      </c>
      <c r="C76" s="325" t="s">
        <v>306</v>
      </c>
      <c r="D76" s="325" t="s">
        <v>331</v>
      </c>
      <c r="E76" s="100">
        <v>14000</v>
      </c>
      <c r="F76" s="100">
        <v>14000</v>
      </c>
      <c r="G76" s="100">
        <v>13300</v>
      </c>
      <c r="H76" s="101" t="s">
        <v>152</v>
      </c>
      <c r="I76" s="102" t="s">
        <v>152</v>
      </c>
      <c r="J76" s="102" t="s">
        <v>152</v>
      </c>
      <c r="K76" s="101"/>
    </row>
    <row r="77" spans="1:11" ht="12.75">
      <c r="A77" s="330"/>
      <c r="B77" s="333"/>
      <c r="C77" s="326"/>
      <c r="D77" s="326"/>
      <c r="E77" s="100"/>
      <c r="F77" s="100"/>
      <c r="G77" s="100"/>
      <c r="H77" s="290" t="s">
        <v>604</v>
      </c>
      <c r="I77" s="291"/>
      <c r="J77" s="291"/>
      <c r="K77" s="327"/>
    </row>
    <row r="78" spans="1:11" ht="149.25" customHeight="1">
      <c r="A78" s="331"/>
      <c r="B78" s="334"/>
      <c r="C78" s="326"/>
      <c r="D78" s="326"/>
      <c r="E78" s="100"/>
      <c r="F78" s="100"/>
      <c r="G78" s="100"/>
      <c r="H78" s="296"/>
      <c r="I78" s="297"/>
      <c r="J78" s="297"/>
      <c r="K78" s="328"/>
    </row>
    <row r="79" spans="1:11" ht="12.75">
      <c r="A79" s="285" t="s">
        <v>334</v>
      </c>
      <c r="B79" s="287" t="s">
        <v>171</v>
      </c>
      <c r="C79" s="288"/>
      <c r="D79" s="289"/>
      <c r="E79" s="90">
        <v>3040</v>
      </c>
      <c r="F79" s="90">
        <v>3040</v>
      </c>
      <c r="G79" s="90">
        <v>0</v>
      </c>
      <c r="H79" s="290" t="s">
        <v>605</v>
      </c>
      <c r="I79" s="291"/>
      <c r="J79" s="291"/>
      <c r="K79" s="292"/>
    </row>
    <row r="80" spans="1:11" ht="12.75">
      <c r="A80" s="285"/>
      <c r="B80" s="246"/>
      <c r="C80" s="247"/>
      <c r="D80" s="248"/>
      <c r="E80" s="90"/>
      <c r="F80" s="90"/>
      <c r="G80" s="90"/>
      <c r="H80" s="293"/>
      <c r="I80" s="294"/>
      <c r="J80" s="294"/>
      <c r="K80" s="295"/>
    </row>
    <row r="81" spans="1:11" ht="158.25" customHeight="1">
      <c r="A81" s="285"/>
      <c r="B81" s="249"/>
      <c r="C81" s="250"/>
      <c r="D81" s="251"/>
      <c r="E81" s="90"/>
      <c r="F81" s="90"/>
      <c r="G81" s="90"/>
      <c r="H81" s="293"/>
      <c r="I81" s="294"/>
      <c r="J81" s="294"/>
      <c r="K81" s="295"/>
    </row>
    <row r="82" spans="1:11" ht="12.75">
      <c r="A82" s="286"/>
      <c r="B82" s="261" t="s">
        <v>303</v>
      </c>
      <c r="C82" s="262"/>
      <c r="D82" s="263"/>
      <c r="E82" s="90">
        <v>3040</v>
      </c>
      <c r="F82" s="90">
        <v>3040</v>
      </c>
      <c r="G82" s="90">
        <v>0</v>
      </c>
      <c r="H82" s="296"/>
      <c r="I82" s="297"/>
      <c r="J82" s="297"/>
      <c r="K82" s="298"/>
    </row>
    <row r="83" spans="1:11" ht="12.75">
      <c r="A83" s="285" t="s">
        <v>335</v>
      </c>
      <c r="B83" s="277" t="s">
        <v>336</v>
      </c>
      <c r="C83" s="196" t="s">
        <v>306</v>
      </c>
      <c r="D83" s="196"/>
      <c r="E83" s="90">
        <v>3040</v>
      </c>
      <c r="F83" s="90">
        <v>3040</v>
      </c>
      <c r="G83" s="90">
        <v>0</v>
      </c>
      <c r="H83" s="280" t="s">
        <v>152</v>
      </c>
      <c r="I83" s="280" t="s">
        <v>152</v>
      </c>
      <c r="J83" s="280" t="s">
        <v>152</v>
      </c>
      <c r="K83" s="301"/>
    </row>
    <row r="84" spans="1:11" ht="12.75">
      <c r="A84" s="285"/>
      <c r="B84" s="277"/>
      <c r="C84" s="279"/>
      <c r="D84" s="279"/>
      <c r="E84" s="90"/>
      <c r="F84" s="90"/>
      <c r="G84" s="90"/>
      <c r="H84" s="280"/>
      <c r="I84" s="281"/>
      <c r="J84" s="281"/>
      <c r="K84" s="301"/>
    </row>
    <row r="85" spans="1:11" ht="113.25" customHeight="1">
      <c r="A85" s="285"/>
      <c r="B85" s="278"/>
      <c r="C85" s="279"/>
      <c r="D85" s="279"/>
      <c r="E85" s="90"/>
      <c r="F85" s="90"/>
      <c r="G85" s="90"/>
      <c r="H85" s="280"/>
      <c r="I85" s="281"/>
      <c r="J85" s="281"/>
      <c r="K85" s="301"/>
    </row>
    <row r="86" spans="1:11" ht="12.75">
      <c r="A86" s="285" t="s">
        <v>337</v>
      </c>
      <c r="B86" s="287" t="s">
        <v>172</v>
      </c>
      <c r="C86" s="288"/>
      <c r="D86" s="289"/>
      <c r="E86" s="91">
        <v>3640</v>
      </c>
      <c r="F86" s="90">
        <v>3640</v>
      </c>
      <c r="G86" s="90">
        <v>2912</v>
      </c>
      <c r="H86" s="290" t="s">
        <v>606</v>
      </c>
      <c r="I86" s="291"/>
      <c r="J86" s="291"/>
      <c r="K86" s="292"/>
    </row>
    <row r="87" spans="1:11" ht="12.75">
      <c r="A87" s="285"/>
      <c r="B87" s="246"/>
      <c r="C87" s="247"/>
      <c r="D87" s="248"/>
      <c r="E87" s="90"/>
      <c r="F87" s="90"/>
      <c r="G87" s="90"/>
      <c r="H87" s="293"/>
      <c r="I87" s="294"/>
      <c r="J87" s="294"/>
      <c r="K87" s="295"/>
    </row>
    <row r="88" spans="1:11" ht="114" customHeight="1">
      <c r="A88" s="285"/>
      <c r="B88" s="249"/>
      <c r="C88" s="250"/>
      <c r="D88" s="251"/>
      <c r="E88" s="90"/>
      <c r="F88" s="90"/>
      <c r="G88" s="90"/>
      <c r="H88" s="293"/>
      <c r="I88" s="294"/>
      <c r="J88" s="294"/>
      <c r="K88" s="295"/>
    </row>
    <row r="89" spans="1:11" ht="12.75">
      <c r="A89" s="286"/>
      <c r="B89" s="261" t="s">
        <v>303</v>
      </c>
      <c r="C89" s="262"/>
      <c r="D89" s="263"/>
      <c r="E89" s="91">
        <v>3640</v>
      </c>
      <c r="F89" s="90">
        <v>3640</v>
      </c>
      <c r="G89" s="90">
        <v>2912</v>
      </c>
      <c r="H89" s="296"/>
      <c r="I89" s="297"/>
      <c r="J89" s="297"/>
      <c r="K89" s="298"/>
    </row>
    <row r="90" spans="1:11" ht="12.75">
      <c r="A90" s="285" t="s">
        <v>338</v>
      </c>
      <c r="B90" s="277" t="s">
        <v>675</v>
      </c>
      <c r="C90" s="196" t="s">
        <v>306</v>
      </c>
      <c r="D90" s="196" t="s">
        <v>339</v>
      </c>
      <c r="E90" s="91">
        <v>3640</v>
      </c>
      <c r="F90" s="90">
        <v>3640</v>
      </c>
      <c r="G90" s="90">
        <v>2912</v>
      </c>
      <c r="H90" s="280" t="s">
        <v>152</v>
      </c>
      <c r="I90" s="280" t="s">
        <v>152</v>
      </c>
      <c r="J90" s="280" t="s">
        <v>152</v>
      </c>
      <c r="K90" s="301"/>
    </row>
    <row r="91" spans="1:11" ht="12.75">
      <c r="A91" s="285"/>
      <c r="B91" s="277"/>
      <c r="C91" s="279"/>
      <c r="D91" s="279"/>
      <c r="E91" s="90"/>
      <c r="F91" s="90"/>
      <c r="G91" s="90"/>
      <c r="H91" s="280"/>
      <c r="I91" s="281"/>
      <c r="J91" s="281"/>
      <c r="K91" s="301"/>
    </row>
    <row r="92" spans="1:11" ht="74.25" customHeight="1">
      <c r="A92" s="285"/>
      <c r="B92" s="278"/>
      <c r="C92" s="279"/>
      <c r="D92" s="279"/>
      <c r="E92" s="90"/>
      <c r="F92" s="90"/>
      <c r="G92" s="90"/>
      <c r="H92" s="280"/>
      <c r="I92" s="281"/>
      <c r="J92" s="281"/>
      <c r="K92" s="301"/>
    </row>
    <row r="93" spans="1:11" ht="18" customHeight="1">
      <c r="A93" s="273" t="s">
        <v>340</v>
      </c>
      <c r="B93" s="335" t="s">
        <v>173</v>
      </c>
      <c r="C93" s="336"/>
      <c r="D93" s="337"/>
      <c r="E93" s="106">
        <v>4850</v>
      </c>
      <c r="F93" s="106">
        <v>4850</v>
      </c>
      <c r="G93" s="106">
        <v>0</v>
      </c>
      <c r="H93" s="300" t="s">
        <v>607</v>
      </c>
      <c r="I93" s="307"/>
      <c r="J93" s="307"/>
      <c r="K93" s="344"/>
    </row>
    <row r="94" spans="1:11" ht="18" customHeight="1">
      <c r="A94" s="274"/>
      <c r="B94" s="338"/>
      <c r="C94" s="339"/>
      <c r="D94" s="340"/>
      <c r="E94" s="106"/>
      <c r="F94" s="106"/>
      <c r="G94" s="106"/>
      <c r="H94" s="255"/>
      <c r="I94" s="256"/>
      <c r="J94" s="256"/>
      <c r="K94" s="345"/>
    </row>
    <row r="95" spans="1:11" ht="18" customHeight="1">
      <c r="A95" s="274"/>
      <c r="B95" s="341"/>
      <c r="C95" s="342"/>
      <c r="D95" s="343"/>
      <c r="E95" s="106"/>
      <c r="F95" s="106"/>
      <c r="G95" s="106"/>
      <c r="H95" s="255"/>
      <c r="I95" s="256"/>
      <c r="J95" s="256"/>
      <c r="K95" s="345"/>
    </row>
    <row r="96" spans="1:11" ht="18" customHeight="1">
      <c r="A96" s="275"/>
      <c r="B96" s="261" t="s">
        <v>303</v>
      </c>
      <c r="C96" s="262"/>
      <c r="D96" s="263"/>
      <c r="E96" s="106">
        <v>4850</v>
      </c>
      <c r="F96" s="106">
        <v>4850</v>
      </c>
      <c r="G96" s="106">
        <v>0</v>
      </c>
      <c r="H96" s="258"/>
      <c r="I96" s="259"/>
      <c r="J96" s="259"/>
      <c r="K96" s="346"/>
    </row>
    <row r="97" spans="1:11" ht="18" customHeight="1">
      <c r="A97" s="273" t="s">
        <v>536</v>
      </c>
      <c r="B97" s="276" t="s">
        <v>173</v>
      </c>
      <c r="C97" s="196" t="s">
        <v>306</v>
      </c>
      <c r="D97" s="279"/>
      <c r="E97" s="106"/>
      <c r="F97" s="106"/>
      <c r="G97" s="106"/>
      <c r="H97" s="332" t="s">
        <v>152</v>
      </c>
      <c r="I97" s="332" t="s">
        <v>152</v>
      </c>
      <c r="J97" s="332" t="s">
        <v>152</v>
      </c>
      <c r="K97" s="332"/>
    </row>
    <row r="98" spans="1:11" ht="17.25" customHeight="1">
      <c r="A98" s="274"/>
      <c r="B98" s="277"/>
      <c r="C98" s="279"/>
      <c r="D98" s="279"/>
      <c r="E98" s="106"/>
      <c r="F98" s="106"/>
      <c r="G98" s="106"/>
      <c r="H98" s="333"/>
      <c r="I98" s="333"/>
      <c r="J98" s="333"/>
      <c r="K98" s="333"/>
    </row>
    <row r="99" spans="1:11" ht="35.25" customHeight="1">
      <c r="A99" s="275"/>
      <c r="B99" s="278"/>
      <c r="C99" s="279"/>
      <c r="D99" s="279"/>
      <c r="E99" s="106"/>
      <c r="F99" s="106"/>
      <c r="G99" s="106"/>
      <c r="H99" s="334"/>
      <c r="I99" s="334"/>
      <c r="J99" s="334"/>
      <c r="K99" s="334"/>
    </row>
    <row r="100" spans="1:11" ht="12.75">
      <c r="A100" s="285" t="s">
        <v>342</v>
      </c>
      <c r="B100" s="287" t="s">
        <v>177</v>
      </c>
      <c r="C100" s="288"/>
      <c r="D100" s="289"/>
      <c r="E100" s="90">
        <v>3040</v>
      </c>
      <c r="F100" s="90">
        <v>3040</v>
      </c>
      <c r="G100" s="90">
        <v>3040</v>
      </c>
      <c r="H100" s="290" t="s">
        <v>608</v>
      </c>
      <c r="I100" s="291"/>
      <c r="J100" s="291"/>
      <c r="K100" s="292"/>
    </row>
    <row r="101" spans="1:11" ht="12.75">
      <c r="A101" s="285"/>
      <c r="B101" s="246"/>
      <c r="C101" s="247"/>
      <c r="D101" s="248"/>
      <c r="E101" s="90"/>
      <c r="F101" s="90"/>
      <c r="G101" s="90"/>
      <c r="H101" s="293"/>
      <c r="I101" s="294"/>
      <c r="J101" s="294"/>
      <c r="K101" s="295"/>
    </row>
    <row r="102" spans="1:11" ht="204" customHeight="1">
      <c r="A102" s="285"/>
      <c r="B102" s="249"/>
      <c r="C102" s="250"/>
      <c r="D102" s="251"/>
      <c r="E102" s="90"/>
      <c r="F102" s="90"/>
      <c r="G102" s="90"/>
      <c r="H102" s="293"/>
      <c r="I102" s="294"/>
      <c r="J102" s="294"/>
      <c r="K102" s="295"/>
    </row>
    <row r="103" spans="1:11" ht="12.75">
      <c r="A103" s="286"/>
      <c r="B103" s="261" t="s">
        <v>303</v>
      </c>
      <c r="C103" s="262"/>
      <c r="D103" s="263"/>
      <c r="E103" s="90">
        <v>3040</v>
      </c>
      <c r="F103" s="90">
        <v>3040</v>
      </c>
      <c r="G103" s="90">
        <v>3040</v>
      </c>
      <c r="H103" s="296"/>
      <c r="I103" s="297"/>
      <c r="J103" s="297"/>
      <c r="K103" s="298"/>
    </row>
    <row r="104" spans="1:11" ht="12.75">
      <c r="A104" s="285" t="s">
        <v>458</v>
      </c>
      <c r="B104" s="302" t="s">
        <v>341</v>
      </c>
      <c r="C104" s="196" t="s">
        <v>306</v>
      </c>
      <c r="D104" s="196" t="s">
        <v>152</v>
      </c>
      <c r="E104" s="90">
        <v>3040</v>
      </c>
      <c r="F104" s="90">
        <v>3040</v>
      </c>
      <c r="G104" s="90">
        <v>3040</v>
      </c>
      <c r="H104" s="280" t="s">
        <v>152</v>
      </c>
      <c r="I104" s="280" t="s">
        <v>152</v>
      </c>
      <c r="J104" s="280" t="s">
        <v>152</v>
      </c>
      <c r="K104" s="301"/>
    </row>
    <row r="105" spans="1:11" ht="12.75">
      <c r="A105" s="285"/>
      <c r="B105" s="302"/>
      <c r="C105" s="279"/>
      <c r="D105" s="279"/>
      <c r="E105" s="90"/>
      <c r="F105" s="90"/>
      <c r="G105" s="90"/>
      <c r="H105" s="280"/>
      <c r="I105" s="281"/>
      <c r="J105" s="281"/>
      <c r="K105" s="301"/>
    </row>
    <row r="106" spans="1:11" ht="56.25" customHeight="1">
      <c r="A106" s="285"/>
      <c r="B106" s="303"/>
      <c r="C106" s="279"/>
      <c r="D106" s="279"/>
      <c r="E106" s="90"/>
      <c r="F106" s="90"/>
      <c r="G106" s="90"/>
      <c r="H106" s="280"/>
      <c r="I106" s="281"/>
      <c r="J106" s="281"/>
      <c r="K106" s="301"/>
    </row>
    <row r="107" spans="1:11" ht="12.75">
      <c r="A107" s="285" t="s">
        <v>344</v>
      </c>
      <c r="B107" s="287" t="s">
        <v>180</v>
      </c>
      <c r="C107" s="288"/>
      <c r="D107" s="289"/>
      <c r="E107" s="90">
        <v>4850</v>
      </c>
      <c r="F107" s="90">
        <v>4850</v>
      </c>
      <c r="G107" s="90">
        <v>4000</v>
      </c>
      <c r="H107" s="290" t="s">
        <v>560</v>
      </c>
      <c r="I107" s="291"/>
      <c r="J107" s="291"/>
      <c r="K107" s="292"/>
    </row>
    <row r="108" spans="1:11" ht="12.75">
      <c r="A108" s="285"/>
      <c r="B108" s="246"/>
      <c r="C108" s="247"/>
      <c r="D108" s="248"/>
      <c r="E108" s="90"/>
      <c r="F108" s="90"/>
      <c r="G108" s="90"/>
      <c r="H108" s="293"/>
      <c r="I108" s="294"/>
      <c r="J108" s="294"/>
      <c r="K108" s="295"/>
    </row>
    <row r="109" spans="1:11" ht="66" customHeight="1">
      <c r="A109" s="285"/>
      <c r="B109" s="249"/>
      <c r="C109" s="250"/>
      <c r="D109" s="251"/>
      <c r="E109" s="90"/>
      <c r="F109" s="90"/>
      <c r="G109" s="90"/>
      <c r="H109" s="293"/>
      <c r="I109" s="294"/>
      <c r="J109" s="294"/>
      <c r="K109" s="295"/>
    </row>
    <row r="110" spans="1:11" ht="12.75">
      <c r="A110" s="286"/>
      <c r="B110" s="261" t="s">
        <v>303</v>
      </c>
      <c r="C110" s="262"/>
      <c r="D110" s="263"/>
      <c r="E110" s="90">
        <v>4850</v>
      </c>
      <c r="F110" s="90">
        <v>4850</v>
      </c>
      <c r="G110" s="90">
        <v>4000</v>
      </c>
      <c r="H110" s="296"/>
      <c r="I110" s="297"/>
      <c r="J110" s="297"/>
      <c r="K110" s="298"/>
    </row>
    <row r="111" spans="1:11" ht="12.75">
      <c r="A111" s="285" t="s">
        <v>537</v>
      </c>
      <c r="B111" s="323" t="s">
        <v>678</v>
      </c>
      <c r="C111" s="196" t="s">
        <v>306</v>
      </c>
      <c r="D111" s="196" t="s">
        <v>343</v>
      </c>
      <c r="E111" s="90">
        <v>4850</v>
      </c>
      <c r="F111" s="90">
        <v>4850</v>
      </c>
      <c r="G111" s="90">
        <v>4000</v>
      </c>
      <c r="H111" s="347" t="s">
        <v>152</v>
      </c>
      <c r="I111" s="280" t="s">
        <v>152</v>
      </c>
      <c r="J111" s="280" t="s">
        <v>152</v>
      </c>
      <c r="K111" s="301"/>
    </row>
    <row r="112" spans="1:11" ht="12.75">
      <c r="A112" s="285"/>
      <c r="B112" s="323"/>
      <c r="C112" s="279"/>
      <c r="D112" s="279"/>
      <c r="E112" s="90"/>
      <c r="F112" s="90"/>
      <c r="G112" s="90"/>
      <c r="H112" s="348"/>
      <c r="I112" s="281"/>
      <c r="J112" s="281"/>
      <c r="K112" s="301"/>
    </row>
    <row r="113" spans="1:11" ht="66.75" customHeight="1">
      <c r="A113" s="285"/>
      <c r="B113" s="324"/>
      <c r="C113" s="279"/>
      <c r="D113" s="279"/>
      <c r="E113" s="90"/>
      <c r="F113" s="90"/>
      <c r="G113" s="90"/>
      <c r="H113" s="349"/>
      <c r="I113" s="281"/>
      <c r="J113" s="281"/>
      <c r="K113" s="301"/>
    </row>
    <row r="114" spans="1:11" ht="12.75">
      <c r="A114" s="350" t="s">
        <v>346</v>
      </c>
      <c r="B114" s="351" t="s">
        <v>181</v>
      </c>
      <c r="C114" s="352"/>
      <c r="D114" s="352"/>
      <c r="E114" s="103">
        <v>11530</v>
      </c>
      <c r="F114" s="103">
        <v>11530</v>
      </c>
      <c r="G114" s="103">
        <v>9800</v>
      </c>
      <c r="H114" s="290" t="s">
        <v>609</v>
      </c>
      <c r="I114" s="353"/>
      <c r="J114" s="353"/>
      <c r="K114" s="354"/>
    </row>
    <row r="115" spans="1:11" ht="12.75">
      <c r="A115" s="350"/>
      <c r="B115" s="352"/>
      <c r="C115" s="352"/>
      <c r="D115" s="352"/>
      <c r="E115" s="103"/>
      <c r="F115" s="103"/>
      <c r="G115" s="103"/>
      <c r="H115" s="355"/>
      <c r="I115" s="356"/>
      <c r="J115" s="356"/>
      <c r="K115" s="357"/>
    </row>
    <row r="116" spans="1:11" ht="215.25" customHeight="1">
      <c r="A116" s="350"/>
      <c r="B116" s="352"/>
      <c r="C116" s="352"/>
      <c r="D116" s="352"/>
      <c r="E116" s="103"/>
      <c r="F116" s="103"/>
      <c r="G116" s="103"/>
      <c r="H116" s="355"/>
      <c r="I116" s="356"/>
      <c r="J116" s="356"/>
      <c r="K116" s="357"/>
    </row>
    <row r="117" spans="1:11" ht="12.75">
      <c r="A117" s="350"/>
      <c r="B117" s="361" t="s">
        <v>303</v>
      </c>
      <c r="C117" s="361"/>
      <c r="D117" s="361"/>
      <c r="E117" s="103">
        <v>11530</v>
      </c>
      <c r="F117" s="103">
        <v>11530</v>
      </c>
      <c r="G117" s="103">
        <v>9800</v>
      </c>
      <c r="H117" s="358"/>
      <c r="I117" s="359"/>
      <c r="J117" s="359"/>
      <c r="K117" s="360"/>
    </row>
    <row r="118" spans="1:11" ht="12.75">
      <c r="A118" s="191" t="s">
        <v>469</v>
      </c>
      <c r="B118" s="362" t="s">
        <v>679</v>
      </c>
      <c r="C118" s="365">
        <v>2011</v>
      </c>
      <c r="D118" s="196" t="s">
        <v>343</v>
      </c>
      <c r="E118" s="103">
        <v>11530</v>
      </c>
      <c r="F118" s="103">
        <v>11530</v>
      </c>
      <c r="G118" s="103">
        <v>9800</v>
      </c>
      <c r="H118" s="368" t="s">
        <v>152</v>
      </c>
      <c r="I118" s="368" t="s">
        <v>152</v>
      </c>
      <c r="J118" s="368" t="s">
        <v>152</v>
      </c>
      <c r="K118" s="368"/>
    </row>
    <row r="119" spans="1:11" ht="12.75">
      <c r="A119" s="194"/>
      <c r="B119" s="363"/>
      <c r="C119" s="366"/>
      <c r="D119" s="279"/>
      <c r="E119" s="103"/>
      <c r="F119" s="103"/>
      <c r="G119" s="103"/>
      <c r="H119" s="369"/>
      <c r="I119" s="369"/>
      <c r="J119" s="369"/>
      <c r="K119" s="369"/>
    </row>
    <row r="120" spans="1:11" ht="129" customHeight="1">
      <c r="A120" s="192"/>
      <c r="B120" s="364"/>
      <c r="C120" s="367"/>
      <c r="D120" s="279"/>
      <c r="E120" s="103"/>
      <c r="F120" s="103"/>
      <c r="G120" s="103"/>
      <c r="H120" s="370"/>
      <c r="I120" s="370"/>
      <c r="J120" s="370"/>
      <c r="K120" s="370"/>
    </row>
    <row r="121" spans="1:11" ht="12.75" customHeight="1">
      <c r="A121" s="273" t="s">
        <v>347</v>
      </c>
      <c r="B121" s="287" t="s">
        <v>182</v>
      </c>
      <c r="C121" s="371" t="s">
        <v>306</v>
      </c>
      <c r="D121" s="371"/>
      <c r="E121" s="90">
        <v>3040</v>
      </c>
      <c r="F121" s="90">
        <v>3040</v>
      </c>
      <c r="G121" s="90">
        <v>3040</v>
      </c>
      <c r="H121" s="290" t="s">
        <v>610</v>
      </c>
      <c r="I121" s="372"/>
      <c r="J121" s="372"/>
      <c r="K121" s="373"/>
    </row>
    <row r="122" spans="1:11" ht="12.75">
      <c r="A122" s="274"/>
      <c r="B122" s="246"/>
      <c r="C122" s="371"/>
      <c r="D122" s="371"/>
      <c r="E122" s="90"/>
      <c r="F122" s="90"/>
      <c r="G122" s="90"/>
      <c r="H122" s="374"/>
      <c r="I122" s="375"/>
      <c r="J122" s="375"/>
      <c r="K122" s="376"/>
    </row>
    <row r="123" spans="1:11" ht="12.75">
      <c r="A123" s="274"/>
      <c r="B123" s="249"/>
      <c r="C123" s="371"/>
      <c r="D123" s="371"/>
      <c r="E123" s="90"/>
      <c r="F123" s="90"/>
      <c r="G123" s="90"/>
      <c r="H123" s="374"/>
      <c r="I123" s="375"/>
      <c r="J123" s="375"/>
      <c r="K123" s="376"/>
    </row>
    <row r="124" spans="1:11" ht="106.5" customHeight="1">
      <c r="A124" s="275"/>
      <c r="B124" s="261" t="s">
        <v>303</v>
      </c>
      <c r="C124" s="262"/>
      <c r="D124" s="263"/>
      <c r="E124" s="90">
        <v>3040</v>
      </c>
      <c r="F124" s="90">
        <v>3040</v>
      </c>
      <c r="G124" s="90">
        <v>3040</v>
      </c>
      <c r="H124" s="374"/>
      <c r="I124" s="375"/>
      <c r="J124" s="375"/>
      <c r="K124" s="376"/>
    </row>
    <row r="125" spans="1:11" ht="43.5" customHeight="1">
      <c r="A125" s="273" t="s">
        <v>348</v>
      </c>
      <c r="B125" s="391" t="s">
        <v>680</v>
      </c>
      <c r="C125" s="195" t="s">
        <v>306</v>
      </c>
      <c r="D125" s="380" t="s">
        <v>545</v>
      </c>
      <c r="E125" s="90">
        <v>3040</v>
      </c>
      <c r="F125" s="90">
        <v>3040</v>
      </c>
      <c r="G125" s="90">
        <v>3040</v>
      </c>
      <c r="H125" s="374"/>
      <c r="I125" s="375"/>
      <c r="J125" s="375"/>
      <c r="K125" s="376"/>
    </row>
    <row r="126" spans="1:11" ht="12.75">
      <c r="A126" s="274"/>
      <c r="B126" s="392"/>
      <c r="C126" s="306"/>
      <c r="D126" s="381"/>
      <c r="E126" s="90"/>
      <c r="F126" s="90"/>
      <c r="G126" s="90"/>
      <c r="H126" s="377"/>
      <c r="I126" s="378"/>
      <c r="J126" s="378"/>
      <c r="K126" s="379"/>
    </row>
    <row r="127" spans="1:11" ht="54" customHeight="1">
      <c r="A127" s="275"/>
      <c r="B127" s="393"/>
      <c r="C127" s="196"/>
      <c r="D127" s="325"/>
      <c r="E127" s="90"/>
      <c r="F127" s="90"/>
      <c r="G127" s="90"/>
      <c r="H127" s="92" t="s">
        <v>152</v>
      </c>
      <c r="I127" s="92" t="s">
        <v>152</v>
      </c>
      <c r="J127" s="92" t="s">
        <v>152</v>
      </c>
      <c r="K127" s="92"/>
    </row>
    <row r="128" spans="1:11" ht="12.75">
      <c r="A128" s="285" t="s">
        <v>349</v>
      </c>
      <c r="B128" s="382" t="s">
        <v>183</v>
      </c>
      <c r="C128" s="383"/>
      <c r="D128" s="384"/>
      <c r="E128" s="90">
        <v>9110</v>
      </c>
      <c r="F128" s="90">
        <v>9110</v>
      </c>
      <c r="G128" s="90">
        <v>9110</v>
      </c>
      <c r="H128" s="290" t="s">
        <v>611</v>
      </c>
      <c r="I128" s="291"/>
      <c r="J128" s="291"/>
      <c r="K128" s="292"/>
    </row>
    <row r="129" spans="1:11" ht="12.75">
      <c r="A129" s="285"/>
      <c r="B129" s="385"/>
      <c r="C129" s="386"/>
      <c r="D129" s="387"/>
      <c r="E129" s="90"/>
      <c r="F129" s="90"/>
      <c r="G129" s="90"/>
      <c r="H129" s="293"/>
      <c r="I129" s="294"/>
      <c r="J129" s="294"/>
      <c r="K129" s="295"/>
    </row>
    <row r="130" spans="1:11" ht="208.5" customHeight="1">
      <c r="A130" s="285"/>
      <c r="B130" s="388"/>
      <c r="C130" s="389"/>
      <c r="D130" s="390"/>
      <c r="E130" s="90"/>
      <c r="F130" s="90"/>
      <c r="G130" s="90"/>
      <c r="H130" s="293"/>
      <c r="I130" s="294"/>
      <c r="J130" s="294"/>
      <c r="K130" s="295"/>
    </row>
    <row r="131" spans="1:11" ht="12.75">
      <c r="A131" s="286"/>
      <c r="B131" s="261" t="s">
        <v>303</v>
      </c>
      <c r="C131" s="262"/>
      <c r="D131" s="263"/>
      <c r="E131" s="90">
        <v>9110</v>
      </c>
      <c r="F131" s="90">
        <v>9110</v>
      </c>
      <c r="G131" s="90">
        <v>9110</v>
      </c>
      <c r="H131" s="296"/>
      <c r="I131" s="297"/>
      <c r="J131" s="297"/>
      <c r="K131" s="298"/>
    </row>
    <row r="132" spans="1:11" ht="12.75">
      <c r="A132" s="285" t="s">
        <v>351</v>
      </c>
      <c r="B132" s="277" t="s">
        <v>681</v>
      </c>
      <c r="C132" s="280">
        <v>2011</v>
      </c>
      <c r="D132" s="394">
        <v>40694</v>
      </c>
      <c r="E132" s="90">
        <v>9110</v>
      </c>
      <c r="F132" s="90">
        <v>9110</v>
      </c>
      <c r="G132" s="90">
        <v>9110</v>
      </c>
      <c r="H132" s="280" t="s">
        <v>152</v>
      </c>
      <c r="I132" s="280" t="s">
        <v>152</v>
      </c>
      <c r="J132" s="280" t="s">
        <v>152</v>
      </c>
      <c r="K132" s="301"/>
    </row>
    <row r="133" spans="1:11" ht="12.75">
      <c r="A133" s="285"/>
      <c r="B133" s="277"/>
      <c r="C133" s="280"/>
      <c r="D133" s="280"/>
      <c r="E133" s="90"/>
      <c r="F133" s="90"/>
      <c r="G133" s="90"/>
      <c r="H133" s="280"/>
      <c r="I133" s="281"/>
      <c r="J133" s="281"/>
      <c r="K133" s="301"/>
    </row>
    <row r="134" spans="1:11" ht="97.5" customHeight="1">
      <c r="A134" s="285"/>
      <c r="B134" s="278"/>
      <c r="C134" s="280"/>
      <c r="D134" s="280"/>
      <c r="E134" s="90"/>
      <c r="F134" s="90"/>
      <c r="G134" s="90"/>
      <c r="H134" s="280"/>
      <c r="I134" s="281"/>
      <c r="J134" s="281"/>
      <c r="K134" s="301"/>
    </row>
    <row r="135" spans="1:11" ht="12.75">
      <c r="A135" s="285" t="s">
        <v>353</v>
      </c>
      <c r="B135" s="287" t="s">
        <v>350</v>
      </c>
      <c r="C135" s="288"/>
      <c r="D135" s="289"/>
      <c r="E135" s="90">
        <v>3040</v>
      </c>
      <c r="F135" s="90">
        <v>3040</v>
      </c>
      <c r="G135" s="90">
        <v>3040</v>
      </c>
      <c r="H135" s="290" t="s">
        <v>575</v>
      </c>
      <c r="I135" s="291"/>
      <c r="J135" s="291"/>
      <c r="K135" s="292"/>
    </row>
    <row r="136" spans="1:11" ht="12.75">
      <c r="A136" s="285"/>
      <c r="B136" s="246"/>
      <c r="C136" s="247"/>
      <c r="D136" s="248"/>
      <c r="E136" s="90"/>
      <c r="F136" s="90"/>
      <c r="G136" s="90"/>
      <c r="H136" s="293"/>
      <c r="I136" s="294"/>
      <c r="J136" s="294"/>
      <c r="K136" s="295"/>
    </row>
    <row r="137" spans="1:11" ht="93.75" customHeight="1">
      <c r="A137" s="285"/>
      <c r="B137" s="249"/>
      <c r="C137" s="250"/>
      <c r="D137" s="251"/>
      <c r="E137" s="90"/>
      <c r="F137" s="90"/>
      <c r="G137" s="90"/>
      <c r="H137" s="293"/>
      <c r="I137" s="294"/>
      <c r="J137" s="294"/>
      <c r="K137" s="295"/>
    </row>
    <row r="138" spans="1:11" ht="14.25" customHeight="1">
      <c r="A138" s="286"/>
      <c r="B138" s="261" t="s">
        <v>303</v>
      </c>
      <c r="C138" s="262"/>
      <c r="D138" s="263"/>
      <c r="E138" s="90">
        <v>3040</v>
      </c>
      <c r="F138" s="90">
        <v>3040</v>
      </c>
      <c r="G138" s="90">
        <v>3040</v>
      </c>
      <c r="H138" s="296"/>
      <c r="I138" s="297"/>
      <c r="J138" s="297"/>
      <c r="K138" s="298"/>
    </row>
    <row r="139" spans="1:11" ht="12.75">
      <c r="A139" s="285" t="s">
        <v>355</v>
      </c>
      <c r="B139" s="302" t="s">
        <v>682</v>
      </c>
      <c r="C139" s="280">
        <v>2011</v>
      </c>
      <c r="D139" s="196" t="s">
        <v>352</v>
      </c>
      <c r="E139" s="90">
        <v>3040</v>
      </c>
      <c r="F139" s="90">
        <v>3040</v>
      </c>
      <c r="G139" s="90">
        <v>3040</v>
      </c>
      <c r="H139" s="280" t="s">
        <v>152</v>
      </c>
      <c r="I139" s="280" t="s">
        <v>152</v>
      </c>
      <c r="J139" s="280" t="s">
        <v>152</v>
      </c>
      <c r="K139" s="301"/>
    </row>
    <row r="140" spans="1:11" ht="12.75">
      <c r="A140" s="285"/>
      <c r="B140" s="302"/>
      <c r="C140" s="280"/>
      <c r="D140" s="279"/>
      <c r="E140" s="90">
        <v>3040</v>
      </c>
      <c r="F140" s="90">
        <v>3040</v>
      </c>
      <c r="G140" s="90">
        <v>3040</v>
      </c>
      <c r="H140" s="280"/>
      <c r="I140" s="281"/>
      <c r="J140" s="281"/>
      <c r="K140" s="301"/>
    </row>
    <row r="141" spans="1:11" ht="39" customHeight="1">
      <c r="A141" s="285"/>
      <c r="B141" s="303"/>
      <c r="C141" s="280"/>
      <c r="D141" s="279"/>
      <c r="E141" s="90"/>
      <c r="F141" s="90"/>
      <c r="G141" s="90"/>
      <c r="H141" s="280"/>
      <c r="I141" s="281"/>
      <c r="J141" s="281"/>
      <c r="K141" s="301"/>
    </row>
    <row r="142" spans="1:11" ht="12.75">
      <c r="A142" s="285" t="s">
        <v>357</v>
      </c>
      <c r="B142" s="382" t="s">
        <v>354</v>
      </c>
      <c r="C142" s="383"/>
      <c r="D142" s="384"/>
      <c r="E142" s="90">
        <v>3040</v>
      </c>
      <c r="F142" s="90">
        <v>3040</v>
      </c>
      <c r="G142" s="90">
        <v>2730</v>
      </c>
      <c r="H142" s="290" t="s">
        <v>576</v>
      </c>
      <c r="I142" s="291"/>
      <c r="J142" s="291"/>
      <c r="K142" s="292"/>
    </row>
    <row r="143" spans="1:11" ht="12.75">
      <c r="A143" s="285"/>
      <c r="B143" s="385"/>
      <c r="C143" s="386"/>
      <c r="D143" s="387"/>
      <c r="E143" s="90"/>
      <c r="F143" s="90"/>
      <c r="G143" s="90"/>
      <c r="H143" s="293"/>
      <c r="I143" s="294"/>
      <c r="J143" s="294"/>
      <c r="K143" s="295"/>
    </row>
    <row r="144" spans="1:11" ht="96" customHeight="1">
      <c r="A144" s="285"/>
      <c r="B144" s="388"/>
      <c r="C144" s="389"/>
      <c r="D144" s="390"/>
      <c r="E144" s="90"/>
      <c r="F144" s="90"/>
      <c r="G144" s="90"/>
      <c r="H144" s="293"/>
      <c r="I144" s="294"/>
      <c r="J144" s="294"/>
      <c r="K144" s="295"/>
    </row>
    <row r="145" spans="1:11" ht="12.75">
      <c r="A145" s="286"/>
      <c r="B145" s="261" t="s">
        <v>303</v>
      </c>
      <c r="C145" s="262"/>
      <c r="D145" s="263"/>
      <c r="E145" s="90">
        <v>3040</v>
      </c>
      <c r="F145" s="90">
        <v>3040</v>
      </c>
      <c r="G145" s="90">
        <v>2730</v>
      </c>
      <c r="H145" s="296"/>
      <c r="I145" s="297"/>
      <c r="J145" s="297"/>
      <c r="K145" s="298"/>
    </row>
    <row r="146" spans="1:11" ht="12.75">
      <c r="A146" s="285" t="s">
        <v>359</v>
      </c>
      <c r="B146" s="323" t="s">
        <v>676</v>
      </c>
      <c r="C146" s="280">
        <v>2011</v>
      </c>
      <c r="D146" s="196" t="s">
        <v>356</v>
      </c>
      <c r="E146" s="90">
        <v>3040</v>
      </c>
      <c r="F146" s="90">
        <v>3040</v>
      </c>
      <c r="G146" s="90">
        <v>2730</v>
      </c>
      <c r="H146" s="280" t="s">
        <v>152</v>
      </c>
      <c r="I146" s="280" t="s">
        <v>152</v>
      </c>
      <c r="J146" s="280" t="s">
        <v>152</v>
      </c>
      <c r="K146" s="301"/>
    </row>
    <row r="147" spans="1:11" ht="12.75">
      <c r="A147" s="285"/>
      <c r="B147" s="323"/>
      <c r="C147" s="280"/>
      <c r="D147" s="279"/>
      <c r="E147" s="90"/>
      <c r="F147" s="90"/>
      <c r="G147" s="90"/>
      <c r="H147" s="280"/>
      <c r="I147" s="281"/>
      <c r="J147" s="281"/>
      <c r="K147" s="301"/>
    </row>
    <row r="148" spans="1:11" ht="74.25" customHeight="1">
      <c r="A148" s="285"/>
      <c r="B148" s="324"/>
      <c r="C148" s="280"/>
      <c r="D148" s="279"/>
      <c r="E148" s="90"/>
      <c r="F148" s="90"/>
      <c r="G148" s="90"/>
      <c r="H148" s="280"/>
      <c r="I148" s="281"/>
      <c r="J148" s="281"/>
      <c r="K148" s="301"/>
    </row>
    <row r="149" spans="1:11" ht="12.75">
      <c r="A149" s="285" t="s">
        <v>538</v>
      </c>
      <c r="B149" s="382" t="s">
        <v>358</v>
      </c>
      <c r="C149" s="383"/>
      <c r="D149" s="384"/>
      <c r="E149" s="90">
        <v>1820</v>
      </c>
      <c r="F149" s="90">
        <v>1820</v>
      </c>
      <c r="G149" s="90">
        <v>1820</v>
      </c>
      <c r="H149" s="290" t="s">
        <v>620</v>
      </c>
      <c r="I149" s="291"/>
      <c r="J149" s="291"/>
      <c r="K149" s="292"/>
    </row>
    <row r="150" spans="1:11" ht="12.75">
      <c r="A150" s="285"/>
      <c r="B150" s="385"/>
      <c r="C150" s="386"/>
      <c r="D150" s="387"/>
      <c r="E150" s="90"/>
      <c r="F150" s="90"/>
      <c r="G150" s="90"/>
      <c r="H150" s="293"/>
      <c r="I150" s="294"/>
      <c r="J150" s="294"/>
      <c r="K150" s="295"/>
    </row>
    <row r="151" spans="1:11" ht="137.25" customHeight="1">
      <c r="A151" s="285"/>
      <c r="B151" s="388"/>
      <c r="C151" s="389"/>
      <c r="D151" s="390"/>
      <c r="E151" s="90"/>
      <c r="F151" s="90"/>
      <c r="G151" s="90"/>
      <c r="H151" s="293"/>
      <c r="I151" s="294"/>
      <c r="J151" s="294"/>
      <c r="K151" s="295"/>
    </row>
    <row r="152" spans="1:11" ht="12.75">
      <c r="A152" s="286"/>
      <c r="B152" s="261" t="s">
        <v>303</v>
      </c>
      <c r="C152" s="262"/>
      <c r="D152" s="263"/>
      <c r="E152" s="90">
        <v>1820</v>
      </c>
      <c r="F152" s="90">
        <v>1820</v>
      </c>
      <c r="G152" s="90">
        <v>1820</v>
      </c>
      <c r="H152" s="296"/>
      <c r="I152" s="297"/>
      <c r="J152" s="297"/>
      <c r="K152" s="298"/>
    </row>
    <row r="153" spans="1:11" ht="12.75">
      <c r="A153" s="285" t="s">
        <v>539</v>
      </c>
      <c r="B153" s="302" t="s">
        <v>683</v>
      </c>
      <c r="C153" s="280">
        <v>2011</v>
      </c>
      <c r="D153" s="196" t="s">
        <v>352</v>
      </c>
      <c r="E153" s="90">
        <v>1820</v>
      </c>
      <c r="F153" s="90">
        <v>1820</v>
      </c>
      <c r="G153" s="90">
        <v>1820</v>
      </c>
      <c r="H153" s="280" t="s">
        <v>152</v>
      </c>
      <c r="I153" s="280" t="s">
        <v>152</v>
      </c>
      <c r="J153" s="280" t="s">
        <v>152</v>
      </c>
      <c r="K153" s="301"/>
    </row>
    <row r="154" spans="1:11" ht="12.75">
      <c r="A154" s="285"/>
      <c r="B154" s="302"/>
      <c r="C154" s="280"/>
      <c r="D154" s="279"/>
      <c r="E154" s="90"/>
      <c r="F154" s="90"/>
      <c r="G154" s="90"/>
      <c r="H154" s="280"/>
      <c r="I154" s="281"/>
      <c r="J154" s="281"/>
      <c r="K154" s="301"/>
    </row>
    <row r="155" spans="1:11" ht="54" customHeight="1">
      <c r="A155" s="285"/>
      <c r="B155" s="303"/>
      <c r="C155" s="280"/>
      <c r="D155" s="279"/>
      <c r="E155" s="90"/>
      <c r="F155" s="90"/>
      <c r="G155" s="90"/>
      <c r="H155" s="280"/>
      <c r="I155" s="281"/>
      <c r="J155" s="281"/>
      <c r="K155" s="301"/>
    </row>
    <row r="156" spans="1:11" ht="15.75">
      <c r="A156" s="69"/>
      <c r="B156" s="70"/>
      <c r="C156" s="70"/>
      <c r="D156" s="70"/>
      <c r="E156" s="70"/>
      <c r="F156" s="70"/>
      <c r="G156" s="70"/>
      <c r="H156" s="70"/>
      <c r="I156" s="70"/>
      <c r="J156" s="70"/>
      <c r="K156" s="70"/>
    </row>
    <row r="157" spans="1:11" ht="14.25">
      <c r="A157" s="395"/>
      <c r="B157" s="395"/>
      <c r="C157" s="395"/>
      <c r="D157" s="395"/>
      <c r="E157" s="395"/>
      <c r="F157" s="395"/>
      <c r="G157" s="395"/>
      <c r="H157" s="395"/>
      <c r="I157" s="395"/>
      <c r="J157" s="395"/>
      <c r="K157" s="395"/>
    </row>
  </sheetData>
  <sheetProtection/>
  <protectedRanges>
    <protectedRange sqref="B117:D117 A100:K113 A121:K155 A157:K157 D118:D120" name="Диапазон2"/>
    <protectedRange sqref="H38:K41" name="Диапазон1"/>
  </protectedRanges>
  <mergeCells count="248">
    <mergeCell ref="I97:I99"/>
    <mergeCell ref="J97:J99"/>
    <mergeCell ref="K97:K99"/>
    <mergeCell ref="J153:J155"/>
    <mergeCell ref="K153:K155"/>
    <mergeCell ref="J146:J148"/>
    <mergeCell ref="K146:K148"/>
    <mergeCell ref="J139:J141"/>
    <mergeCell ref="K139:K141"/>
    <mergeCell ref="J132:J134"/>
    <mergeCell ref="A157:K157"/>
    <mergeCell ref="A153:A155"/>
    <mergeCell ref="B153:B155"/>
    <mergeCell ref="C153:C155"/>
    <mergeCell ref="D153:D155"/>
    <mergeCell ref="H153:H155"/>
    <mergeCell ref="I153:I155"/>
    <mergeCell ref="A149:A152"/>
    <mergeCell ref="B149:D151"/>
    <mergeCell ref="H149:K152"/>
    <mergeCell ref="B152:D152"/>
    <mergeCell ref="A146:A148"/>
    <mergeCell ref="B146:B148"/>
    <mergeCell ref="C146:C148"/>
    <mergeCell ref="D146:D148"/>
    <mergeCell ref="H146:H148"/>
    <mergeCell ref="I146:I148"/>
    <mergeCell ref="A142:A145"/>
    <mergeCell ref="B142:D144"/>
    <mergeCell ref="H142:K145"/>
    <mergeCell ref="B145:D145"/>
    <mergeCell ref="A139:A141"/>
    <mergeCell ref="B139:B141"/>
    <mergeCell ref="C139:C141"/>
    <mergeCell ref="D139:D141"/>
    <mergeCell ref="H139:H141"/>
    <mergeCell ref="I139:I141"/>
    <mergeCell ref="A135:A138"/>
    <mergeCell ref="B135:D137"/>
    <mergeCell ref="H135:K138"/>
    <mergeCell ref="B138:D138"/>
    <mergeCell ref="A132:A134"/>
    <mergeCell ref="B132:B134"/>
    <mergeCell ref="C132:C134"/>
    <mergeCell ref="D132:D134"/>
    <mergeCell ref="H132:H134"/>
    <mergeCell ref="I132:I134"/>
    <mergeCell ref="C125:C127"/>
    <mergeCell ref="D125:D127"/>
    <mergeCell ref="A128:A131"/>
    <mergeCell ref="B128:D130"/>
    <mergeCell ref="H128:K131"/>
    <mergeCell ref="B131:D131"/>
    <mergeCell ref="B125:B127"/>
    <mergeCell ref="K132:K134"/>
    <mergeCell ref="J118:J120"/>
    <mergeCell ref="K118:K120"/>
    <mergeCell ref="A121:A124"/>
    <mergeCell ref="B121:B123"/>
    <mergeCell ref="C121:C123"/>
    <mergeCell ref="D121:D123"/>
    <mergeCell ref="H121:K126"/>
    <mergeCell ref="B124:D124"/>
    <mergeCell ref="A125:A127"/>
    <mergeCell ref="A118:A120"/>
    <mergeCell ref="B118:B120"/>
    <mergeCell ref="C118:C120"/>
    <mergeCell ref="D118:D120"/>
    <mergeCell ref="H118:H120"/>
    <mergeCell ref="I118:I120"/>
    <mergeCell ref="J111:J113"/>
    <mergeCell ref="K111:K113"/>
    <mergeCell ref="A114:A117"/>
    <mergeCell ref="B114:D116"/>
    <mergeCell ref="H114:K117"/>
    <mergeCell ref="B117:D117"/>
    <mergeCell ref="A111:A113"/>
    <mergeCell ref="B111:B113"/>
    <mergeCell ref="C111:C113"/>
    <mergeCell ref="D111:D113"/>
    <mergeCell ref="H111:H113"/>
    <mergeCell ref="I111:I113"/>
    <mergeCell ref="J104:J106"/>
    <mergeCell ref="K104:K106"/>
    <mergeCell ref="A107:A110"/>
    <mergeCell ref="B107:D109"/>
    <mergeCell ref="H107:K110"/>
    <mergeCell ref="B110:D110"/>
    <mergeCell ref="A104:A106"/>
    <mergeCell ref="B104:B106"/>
    <mergeCell ref="C104:C106"/>
    <mergeCell ref="D104:D106"/>
    <mergeCell ref="H104:H106"/>
    <mergeCell ref="I104:I106"/>
    <mergeCell ref="J90:J92"/>
    <mergeCell ref="K90:K92"/>
    <mergeCell ref="B96:D96"/>
    <mergeCell ref="B93:D95"/>
    <mergeCell ref="H93:K96"/>
    <mergeCell ref="H97:H99"/>
    <mergeCell ref="A100:A103"/>
    <mergeCell ref="B100:D102"/>
    <mergeCell ref="H100:K103"/>
    <mergeCell ref="B103:D103"/>
    <mergeCell ref="A90:A92"/>
    <mergeCell ref="B90:B92"/>
    <mergeCell ref="C90:C92"/>
    <mergeCell ref="D90:D92"/>
    <mergeCell ref="H90:H92"/>
    <mergeCell ref="I90:I92"/>
    <mergeCell ref="J83:J85"/>
    <mergeCell ref="K83:K85"/>
    <mergeCell ref="A86:A89"/>
    <mergeCell ref="B86:D88"/>
    <mergeCell ref="H86:K89"/>
    <mergeCell ref="B89:D89"/>
    <mergeCell ref="A79:A82"/>
    <mergeCell ref="B79:D81"/>
    <mergeCell ref="H79:K82"/>
    <mergeCell ref="B82:D82"/>
    <mergeCell ref="A83:A85"/>
    <mergeCell ref="B83:B85"/>
    <mergeCell ref="C83:C85"/>
    <mergeCell ref="D83:D85"/>
    <mergeCell ref="H83:H85"/>
    <mergeCell ref="I83:I85"/>
    <mergeCell ref="A73:A75"/>
    <mergeCell ref="B73:B75"/>
    <mergeCell ref="C73:C75"/>
    <mergeCell ref="D73:D75"/>
    <mergeCell ref="H74:K75"/>
    <mergeCell ref="A76:A78"/>
    <mergeCell ref="B76:B78"/>
    <mergeCell ref="C76:C78"/>
    <mergeCell ref="D76:D78"/>
    <mergeCell ref="H77:K78"/>
    <mergeCell ref="J66:J68"/>
    <mergeCell ref="K66:K68"/>
    <mergeCell ref="A69:A72"/>
    <mergeCell ref="B69:D71"/>
    <mergeCell ref="H69:K72"/>
    <mergeCell ref="B72:D72"/>
    <mergeCell ref="A66:A68"/>
    <mergeCell ref="B66:B68"/>
    <mergeCell ref="C66:C68"/>
    <mergeCell ref="D66:D68"/>
    <mergeCell ref="H66:H68"/>
    <mergeCell ref="I66:I68"/>
    <mergeCell ref="J59:J61"/>
    <mergeCell ref="K59:K61"/>
    <mergeCell ref="A62:A65"/>
    <mergeCell ref="B62:D64"/>
    <mergeCell ref="H62:K65"/>
    <mergeCell ref="B65:D65"/>
    <mergeCell ref="A59:A61"/>
    <mergeCell ref="B59:B61"/>
    <mergeCell ref="C59:C61"/>
    <mergeCell ref="D59:D61"/>
    <mergeCell ref="H59:H61"/>
    <mergeCell ref="I59:I61"/>
    <mergeCell ref="I52:I54"/>
    <mergeCell ref="J52:J54"/>
    <mergeCell ref="K52:K54"/>
    <mergeCell ref="A55:A58"/>
    <mergeCell ref="B55:D57"/>
    <mergeCell ref="H55:K58"/>
    <mergeCell ref="B58:D58"/>
    <mergeCell ref="A48:A50"/>
    <mergeCell ref="B48:D50"/>
    <mergeCell ref="H48:K50"/>
    <mergeCell ref="B51:D51"/>
    <mergeCell ref="H51:K51"/>
    <mergeCell ref="A52:A54"/>
    <mergeCell ref="B52:B54"/>
    <mergeCell ref="C52:C54"/>
    <mergeCell ref="D52:D54"/>
    <mergeCell ref="H52:H54"/>
    <mergeCell ref="A42:A44"/>
    <mergeCell ref="B42:B44"/>
    <mergeCell ref="C42:C44"/>
    <mergeCell ref="D42:D44"/>
    <mergeCell ref="H43:K44"/>
    <mergeCell ref="A45:A47"/>
    <mergeCell ref="B45:B47"/>
    <mergeCell ref="C45:C47"/>
    <mergeCell ref="D45:D47"/>
    <mergeCell ref="H46:K47"/>
    <mergeCell ref="J35:J37"/>
    <mergeCell ref="K35:K37"/>
    <mergeCell ref="A38:A41"/>
    <mergeCell ref="B38:D40"/>
    <mergeCell ref="H38:K41"/>
    <mergeCell ref="B41:D41"/>
    <mergeCell ref="A35:A37"/>
    <mergeCell ref="B35:B37"/>
    <mergeCell ref="C35:C37"/>
    <mergeCell ref="D35:D37"/>
    <mergeCell ref="H35:H37"/>
    <mergeCell ref="I35:I37"/>
    <mergeCell ref="J28:J30"/>
    <mergeCell ref="K28:K30"/>
    <mergeCell ref="A31:A34"/>
    <mergeCell ref="B31:D33"/>
    <mergeCell ref="H31:K34"/>
    <mergeCell ref="B34:D34"/>
    <mergeCell ref="A28:A30"/>
    <mergeCell ref="B28:B30"/>
    <mergeCell ref="C28:C30"/>
    <mergeCell ref="D28:D30"/>
    <mergeCell ref="H28:H30"/>
    <mergeCell ref="I28:I30"/>
    <mergeCell ref="J21:J23"/>
    <mergeCell ref="K21:K23"/>
    <mergeCell ref="A24:A27"/>
    <mergeCell ref="B24:D26"/>
    <mergeCell ref="H24:K27"/>
    <mergeCell ref="B27:D27"/>
    <mergeCell ref="A21:A23"/>
    <mergeCell ref="H21:H23"/>
    <mergeCell ref="I21:I23"/>
    <mergeCell ref="A7:A11"/>
    <mergeCell ref="B7:B11"/>
    <mergeCell ref="C7:C11"/>
    <mergeCell ref="A17:A20"/>
    <mergeCell ref="B17:D19"/>
    <mergeCell ref="H17:K20"/>
    <mergeCell ref="B20:D20"/>
    <mergeCell ref="A13:A16"/>
    <mergeCell ref="H7:H11"/>
    <mergeCell ref="J7:J11"/>
    <mergeCell ref="A93:A96"/>
    <mergeCell ref="A97:A99"/>
    <mergeCell ref="B97:B99"/>
    <mergeCell ref="C97:C99"/>
    <mergeCell ref="D97:D99"/>
    <mergeCell ref="B21:B23"/>
    <mergeCell ref="C21:C23"/>
    <mergeCell ref="D21:D23"/>
    <mergeCell ref="K7:K11"/>
    <mergeCell ref="I7:I11"/>
    <mergeCell ref="B13:D15"/>
    <mergeCell ref="H13:K16"/>
    <mergeCell ref="B16:D16"/>
    <mergeCell ref="B2:K2"/>
    <mergeCell ref="B3:K3"/>
    <mergeCell ref="B4:K4"/>
    <mergeCell ref="D7:D11"/>
    <mergeCell ref="E7:G7"/>
  </mergeCells>
  <printOptions/>
  <pageMargins left="0.1968503937007874" right="0.1968503937007874" top="0.1968503937007874" bottom="0.1968503937007874" header="0.31496062992125984" footer="0.31496062992125984"/>
  <pageSetup horizontalDpi="600" verticalDpi="600" orientation="landscape" paperSize="9" scale="61" r:id="rId1"/>
  <rowBreaks count="5" manualBreakCount="5">
    <brk id="37" max="255" man="1"/>
    <brk id="61" max="255" man="1"/>
    <brk id="99" max="255" man="1"/>
    <brk id="120" max="255" man="1"/>
    <brk id="144" max="255" man="1"/>
  </rowBreaks>
</worksheet>
</file>

<file path=xl/worksheets/sheet9.xml><?xml version="1.0" encoding="utf-8"?>
<worksheet xmlns="http://schemas.openxmlformats.org/spreadsheetml/2006/main" xmlns:r="http://schemas.openxmlformats.org/officeDocument/2006/relationships">
  <dimension ref="A1:M327"/>
  <sheetViews>
    <sheetView view="pageBreakPreview" zoomScale="75" zoomScaleSheetLayoutView="75" zoomScalePageLayoutView="0" workbookViewId="0" topLeftCell="A1">
      <pane xSplit="6" ySplit="11" topLeftCell="G23" activePane="bottomRight" state="frozen"/>
      <selection pane="topLeft" activeCell="A1" sqref="A1"/>
      <selection pane="topRight" activeCell="G1" sqref="G1"/>
      <selection pane="bottomLeft" activeCell="A12" sqref="A12"/>
      <selection pane="bottomRight" activeCell="I18" sqref="I18"/>
    </sheetView>
  </sheetViews>
  <sheetFormatPr defaultColWidth="9.00390625" defaultRowHeight="12.75"/>
  <cols>
    <col min="1" max="1" width="6.00390625" style="0" customWidth="1"/>
    <col min="2" max="2" width="53.625" style="0" customWidth="1"/>
    <col min="5" max="5" width="12.25390625" style="0" customWidth="1"/>
    <col min="6" max="6" width="18.375" style="0" customWidth="1"/>
    <col min="7" max="7" width="15.25390625" style="0" customWidth="1"/>
    <col min="8" max="8" width="17.00390625" style="0" customWidth="1"/>
    <col min="9" max="9" width="14.125" style="0" customWidth="1"/>
    <col min="10" max="10" width="74.00390625" style="0" customWidth="1"/>
    <col min="12" max="12" width="15.875" style="0" customWidth="1"/>
  </cols>
  <sheetData>
    <row r="1" spans="1:10" ht="15.75">
      <c r="A1" s="69"/>
      <c r="B1" s="70"/>
      <c r="C1" s="70"/>
      <c r="D1" s="70"/>
      <c r="E1" s="70"/>
      <c r="F1" s="70"/>
      <c r="G1" s="71">
        <v>19</v>
      </c>
      <c r="H1" s="70"/>
      <c r="I1" s="70"/>
      <c r="J1" s="176" t="s">
        <v>360</v>
      </c>
    </row>
    <row r="2" spans="1:10" ht="18.75">
      <c r="A2" s="69"/>
      <c r="B2" s="397" t="s">
        <v>361</v>
      </c>
      <c r="C2" s="397"/>
      <c r="D2" s="397"/>
      <c r="E2" s="397"/>
      <c r="F2" s="397"/>
      <c r="G2" s="397"/>
      <c r="H2" s="397"/>
      <c r="I2" s="397"/>
      <c r="J2" s="397"/>
    </row>
    <row r="3" spans="1:10" ht="18.75">
      <c r="A3" s="69"/>
      <c r="B3" s="398"/>
      <c r="C3" s="398"/>
      <c r="D3" s="398"/>
      <c r="E3" s="398"/>
      <c r="F3" s="398"/>
      <c r="G3" s="398"/>
      <c r="H3" s="398"/>
      <c r="I3" s="398"/>
      <c r="J3" s="398"/>
    </row>
    <row r="4" spans="1:10" ht="15.75">
      <c r="A4" s="69"/>
      <c r="B4" s="399" t="s">
        <v>362</v>
      </c>
      <c r="C4" s="399"/>
      <c r="D4" s="399"/>
      <c r="E4" s="399"/>
      <c r="F4" s="399"/>
      <c r="G4" s="399"/>
      <c r="H4" s="399"/>
      <c r="I4" s="399"/>
      <c r="J4" s="399"/>
    </row>
    <row r="5" spans="1:10" ht="12.75" customHeight="1" thickBot="1">
      <c r="A5" s="400"/>
      <c r="B5" s="401"/>
      <c r="C5" s="401"/>
      <c r="D5" s="401"/>
      <c r="E5" s="401"/>
      <c r="F5" s="401"/>
      <c r="G5" s="401"/>
      <c r="H5" s="401"/>
      <c r="I5" s="401"/>
      <c r="J5" s="110" t="s">
        <v>363</v>
      </c>
    </row>
    <row r="6" spans="1:10" ht="13.5" thickTop="1">
      <c r="A6" s="238" t="s">
        <v>0</v>
      </c>
      <c r="B6" s="267" t="s">
        <v>364</v>
      </c>
      <c r="C6" s="267" t="s">
        <v>365</v>
      </c>
      <c r="D6" s="267" t="s">
        <v>366</v>
      </c>
      <c r="E6" s="267" t="s">
        <v>367</v>
      </c>
      <c r="F6" s="267" t="s">
        <v>368</v>
      </c>
      <c r="G6" s="270" t="s">
        <v>369</v>
      </c>
      <c r="H6" s="271"/>
      <c r="I6" s="272"/>
      <c r="J6" s="404" t="s">
        <v>370</v>
      </c>
    </row>
    <row r="7" spans="1:10" ht="51.75" thickBot="1">
      <c r="A7" s="239"/>
      <c r="B7" s="268"/>
      <c r="C7" s="402"/>
      <c r="D7" s="268"/>
      <c r="E7" s="268"/>
      <c r="F7" s="268"/>
      <c r="G7" s="74" t="s">
        <v>371</v>
      </c>
      <c r="H7" s="75" t="s">
        <v>372</v>
      </c>
      <c r="I7" s="37" t="s">
        <v>373</v>
      </c>
      <c r="J7" s="405"/>
    </row>
    <row r="8" spans="1:10" ht="31.5" customHeight="1" thickTop="1">
      <c r="A8" s="239"/>
      <c r="B8" s="268"/>
      <c r="C8" s="402"/>
      <c r="D8" s="268"/>
      <c r="E8" s="268"/>
      <c r="F8" s="268"/>
      <c r="G8" s="105" t="s">
        <v>299</v>
      </c>
      <c r="H8" s="105" t="s">
        <v>41</v>
      </c>
      <c r="I8" s="105" t="s">
        <v>41</v>
      </c>
      <c r="J8" s="405"/>
    </row>
    <row r="9" spans="1:10" ht="30.75" customHeight="1">
      <c r="A9" s="239"/>
      <c r="B9" s="268"/>
      <c r="C9" s="402"/>
      <c r="D9" s="268"/>
      <c r="E9" s="268"/>
      <c r="F9" s="268"/>
      <c r="G9" s="78" t="s">
        <v>300</v>
      </c>
      <c r="H9" s="78" t="s">
        <v>300</v>
      </c>
      <c r="I9" s="78" t="s">
        <v>300</v>
      </c>
      <c r="J9" s="405"/>
    </row>
    <row r="10" spans="1:10" ht="39" customHeight="1" thickBot="1">
      <c r="A10" s="240"/>
      <c r="B10" s="269"/>
      <c r="C10" s="403"/>
      <c r="D10" s="269"/>
      <c r="E10" s="269"/>
      <c r="F10" s="269"/>
      <c r="G10" s="80" t="s">
        <v>261</v>
      </c>
      <c r="H10" s="80" t="s">
        <v>261</v>
      </c>
      <c r="I10" s="80" t="s">
        <v>261</v>
      </c>
      <c r="J10" s="406"/>
    </row>
    <row r="11" spans="1:10" ht="13.5" thickTop="1">
      <c r="A11" s="73">
        <v>1</v>
      </c>
      <c r="B11" s="73">
        <v>2</v>
      </c>
      <c r="C11" s="73">
        <v>3</v>
      </c>
      <c r="D11" s="73">
        <v>4</v>
      </c>
      <c r="E11" s="73">
        <v>5</v>
      </c>
      <c r="F11" s="73">
        <v>6</v>
      </c>
      <c r="G11" s="73">
        <v>7</v>
      </c>
      <c r="H11" s="73">
        <v>8</v>
      </c>
      <c r="I11" s="73" t="s">
        <v>74</v>
      </c>
      <c r="J11" s="104" t="s">
        <v>75</v>
      </c>
    </row>
    <row r="12" spans="1:10" ht="12.75">
      <c r="A12" s="279"/>
      <c r="B12" s="371" t="s">
        <v>374</v>
      </c>
      <c r="C12" s="371"/>
      <c r="D12" s="371"/>
      <c r="E12" s="371"/>
      <c r="F12" s="371"/>
      <c r="G12" s="143">
        <f aca="true" t="shared" si="0" ref="G12:I14">G17+G30+G43+G50+G57+G64+G74+G123+G130+G137+G140+G251+G258+G274+G290+G318</f>
        <v>14494860</v>
      </c>
      <c r="H12" s="143">
        <f t="shared" si="0"/>
        <v>1604170</v>
      </c>
      <c r="I12" s="143">
        <f t="shared" si="0"/>
        <v>1558761.44</v>
      </c>
      <c r="J12" s="280"/>
    </row>
    <row r="13" spans="1:10" ht="12.75">
      <c r="A13" s="279"/>
      <c r="B13" s="371"/>
      <c r="C13" s="371"/>
      <c r="D13" s="371"/>
      <c r="E13" s="371"/>
      <c r="F13" s="371"/>
      <c r="G13" s="143">
        <f>G18+G31+G44+G51+G58+G65+G75+G124+G131+G138+G141+G252+G259+G275+G291+G319</f>
        <v>10613700</v>
      </c>
      <c r="H13" s="143">
        <f t="shared" si="0"/>
        <v>1179890</v>
      </c>
      <c r="I13" s="143">
        <f t="shared" si="0"/>
        <v>519117.202</v>
      </c>
      <c r="J13" s="280"/>
    </row>
    <row r="14" spans="1:10" ht="12.75">
      <c r="A14" s="279"/>
      <c r="B14" s="371"/>
      <c r="C14" s="371"/>
      <c r="D14" s="371"/>
      <c r="E14" s="371"/>
      <c r="F14" s="371"/>
      <c r="G14" s="143">
        <f t="shared" si="0"/>
        <v>269340</v>
      </c>
      <c r="H14" s="143">
        <f t="shared" si="0"/>
        <v>29070</v>
      </c>
      <c r="I14" s="143">
        <f t="shared" si="0"/>
        <v>46668.329</v>
      </c>
      <c r="J14" s="280"/>
    </row>
    <row r="15" spans="1:10" ht="12.75">
      <c r="A15" s="279"/>
      <c r="B15" s="361" t="s">
        <v>375</v>
      </c>
      <c r="C15" s="361"/>
      <c r="D15" s="361"/>
      <c r="E15" s="361"/>
      <c r="F15" s="361"/>
      <c r="G15" s="143">
        <f>G12+G13+G14</f>
        <v>25377900</v>
      </c>
      <c r="H15" s="143">
        <f>H12+H13+H14</f>
        <v>2813130</v>
      </c>
      <c r="I15" s="143">
        <f>I12+I13+I14</f>
        <v>2124546.971</v>
      </c>
      <c r="J15" s="280"/>
    </row>
    <row r="16" spans="1:10" ht="12.75">
      <c r="A16" s="30"/>
      <c r="B16" s="30"/>
      <c r="C16" s="30"/>
      <c r="D16" s="30"/>
      <c r="E16" s="30"/>
      <c r="F16" s="30"/>
      <c r="G16" s="143"/>
      <c r="H16" s="143"/>
      <c r="I16" s="143"/>
      <c r="J16" s="92"/>
    </row>
    <row r="17" spans="1:10" ht="12.75">
      <c r="A17" s="371" t="s">
        <v>254</v>
      </c>
      <c r="B17" s="407" t="s">
        <v>159</v>
      </c>
      <c r="C17" s="407"/>
      <c r="D17" s="407"/>
      <c r="E17" s="407"/>
      <c r="F17" s="407"/>
      <c r="G17" s="144">
        <v>1622350</v>
      </c>
      <c r="H17" s="144">
        <v>830890</v>
      </c>
      <c r="I17" s="144">
        <v>830890</v>
      </c>
      <c r="J17" s="332" t="s">
        <v>621</v>
      </c>
    </row>
    <row r="18" spans="1:10" ht="12.75">
      <c r="A18" s="371"/>
      <c r="B18" s="407"/>
      <c r="C18" s="407"/>
      <c r="D18" s="407"/>
      <c r="E18" s="407"/>
      <c r="F18" s="407"/>
      <c r="G18" s="144">
        <f>G22+G25+G28</f>
        <v>1622350</v>
      </c>
      <c r="H18" s="144">
        <f>H22+H25+H28</f>
        <v>830890</v>
      </c>
      <c r="I18" s="144">
        <f>I22+I25+I28</f>
        <v>268018.932</v>
      </c>
      <c r="J18" s="333"/>
    </row>
    <row r="19" spans="1:10" ht="409.5" customHeight="1">
      <c r="A19" s="371"/>
      <c r="B19" s="407"/>
      <c r="C19" s="407"/>
      <c r="D19" s="407"/>
      <c r="E19" s="407"/>
      <c r="F19" s="407"/>
      <c r="G19" s="144"/>
      <c r="H19" s="144"/>
      <c r="I19" s="144"/>
      <c r="J19" s="333"/>
    </row>
    <row r="20" spans="1:10" ht="50.25" customHeight="1">
      <c r="A20" s="371"/>
      <c r="B20" s="371" t="s">
        <v>376</v>
      </c>
      <c r="C20" s="371"/>
      <c r="D20" s="371"/>
      <c r="E20" s="371"/>
      <c r="F20" s="371"/>
      <c r="G20" s="144">
        <f>G19+G18+G17</f>
        <v>3244700</v>
      </c>
      <c r="H20" s="144">
        <f>H19+H18+H17</f>
        <v>1661780</v>
      </c>
      <c r="I20" s="144">
        <f>I19+I18+I17</f>
        <v>1098908.932</v>
      </c>
      <c r="J20" s="333"/>
    </row>
    <row r="21" spans="1:10" ht="53.25" customHeight="1">
      <c r="A21" s="279" t="s">
        <v>257</v>
      </c>
      <c r="B21" s="408" t="s">
        <v>377</v>
      </c>
      <c r="C21" s="279" t="s">
        <v>378</v>
      </c>
      <c r="D21" s="279" t="s">
        <v>73</v>
      </c>
      <c r="E21" s="279" t="s">
        <v>306</v>
      </c>
      <c r="F21" s="409" t="s">
        <v>152</v>
      </c>
      <c r="G21" s="143">
        <v>432032.28</v>
      </c>
      <c r="H21" s="143">
        <v>208994.52</v>
      </c>
      <c r="I21" s="143">
        <v>208994.52</v>
      </c>
      <c r="J21" s="333"/>
    </row>
    <row r="22" spans="1:10" ht="57.75" customHeight="1">
      <c r="A22" s="279"/>
      <c r="B22" s="408"/>
      <c r="C22" s="279"/>
      <c r="D22" s="279"/>
      <c r="E22" s="279"/>
      <c r="F22" s="409"/>
      <c r="G22" s="143">
        <v>432032.28</v>
      </c>
      <c r="H22" s="143">
        <v>208994.52</v>
      </c>
      <c r="I22" s="143">
        <v>53303.92</v>
      </c>
      <c r="J22" s="333"/>
    </row>
    <row r="23" spans="1:10" ht="382.5" customHeight="1">
      <c r="A23" s="279"/>
      <c r="B23" s="408"/>
      <c r="C23" s="279"/>
      <c r="D23" s="279"/>
      <c r="E23" s="279"/>
      <c r="F23" s="409"/>
      <c r="G23" s="143"/>
      <c r="H23" s="143"/>
      <c r="I23" s="143"/>
      <c r="J23" s="333"/>
    </row>
    <row r="24" spans="1:10" ht="51.75" customHeight="1">
      <c r="A24" s="279" t="s">
        <v>258</v>
      </c>
      <c r="B24" s="408" t="s">
        <v>379</v>
      </c>
      <c r="C24" s="279" t="s">
        <v>378</v>
      </c>
      <c r="D24" s="279" t="s">
        <v>73</v>
      </c>
      <c r="E24" s="279" t="s">
        <v>306</v>
      </c>
      <c r="F24" s="409" t="s">
        <v>152</v>
      </c>
      <c r="G24" s="143">
        <v>559397.65</v>
      </c>
      <c r="H24" s="143">
        <v>274031.56</v>
      </c>
      <c r="I24" s="143">
        <v>274031.56</v>
      </c>
      <c r="J24" s="333"/>
    </row>
    <row r="25" spans="1:10" ht="56.25" customHeight="1">
      <c r="A25" s="279"/>
      <c r="B25" s="408"/>
      <c r="C25" s="279"/>
      <c r="D25" s="279"/>
      <c r="E25" s="279"/>
      <c r="F25" s="409"/>
      <c r="G25" s="143">
        <v>559397.65</v>
      </c>
      <c r="H25" s="143">
        <v>274031.56</v>
      </c>
      <c r="I25" s="143">
        <v>202850.615</v>
      </c>
      <c r="J25" s="333"/>
    </row>
    <row r="26" spans="1:10" ht="382.5" customHeight="1">
      <c r="A26" s="279"/>
      <c r="B26" s="408"/>
      <c r="C26" s="279"/>
      <c r="D26" s="279"/>
      <c r="E26" s="279"/>
      <c r="F26" s="409"/>
      <c r="G26" s="143"/>
      <c r="H26" s="143"/>
      <c r="I26" s="143"/>
      <c r="J26" s="333"/>
    </row>
    <row r="27" spans="1:10" ht="59.25" customHeight="1">
      <c r="A27" s="279" t="s">
        <v>260</v>
      </c>
      <c r="B27" s="408" t="s">
        <v>380</v>
      </c>
      <c r="C27" s="279" t="s">
        <v>378</v>
      </c>
      <c r="D27" s="279" t="s">
        <v>73</v>
      </c>
      <c r="E27" s="279" t="s">
        <v>306</v>
      </c>
      <c r="F27" s="409" t="s">
        <v>152</v>
      </c>
      <c r="G27" s="143">
        <v>630920.07</v>
      </c>
      <c r="H27" s="143">
        <v>347863.92</v>
      </c>
      <c r="I27" s="143">
        <v>347863.92</v>
      </c>
      <c r="J27" s="333"/>
    </row>
    <row r="28" spans="1:10" ht="63.75" customHeight="1">
      <c r="A28" s="279"/>
      <c r="B28" s="408"/>
      <c r="C28" s="279"/>
      <c r="D28" s="279"/>
      <c r="E28" s="279"/>
      <c r="F28" s="409"/>
      <c r="G28" s="143">
        <v>630920.07</v>
      </c>
      <c r="H28" s="143">
        <v>347863.92</v>
      </c>
      <c r="I28" s="143">
        <v>11864.397</v>
      </c>
      <c r="J28" s="333"/>
    </row>
    <row r="29" spans="1:10" ht="121.5" customHeight="1">
      <c r="A29" s="279"/>
      <c r="B29" s="408"/>
      <c r="C29" s="279"/>
      <c r="D29" s="279"/>
      <c r="E29" s="279"/>
      <c r="F29" s="409"/>
      <c r="G29" s="143"/>
      <c r="H29" s="143"/>
      <c r="I29" s="143"/>
      <c r="J29" s="334"/>
    </row>
    <row r="30" spans="1:10" ht="12.75">
      <c r="A30" s="371" t="s">
        <v>262</v>
      </c>
      <c r="B30" s="411" t="s">
        <v>160</v>
      </c>
      <c r="C30" s="411"/>
      <c r="D30" s="411"/>
      <c r="E30" s="411"/>
      <c r="F30" s="411"/>
      <c r="G30" s="144">
        <v>1558510</v>
      </c>
      <c r="H30" s="145">
        <v>151570</v>
      </c>
      <c r="I30" s="145">
        <f>I34+I37+I40</f>
        <v>126508</v>
      </c>
      <c r="J30" s="280"/>
    </row>
    <row r="31" spans="1:10" ht="12.75">
      <c r="A31" s="371"/>
      <c r="B31" s="411"/>
      <c r="C31" s="411"/>
      <c r="D31" s="411"/>
      <c r="E31" s="411"/>
      <c r="F31" s="411"/>
      <c r="G31" s="144"/>
      <c r="H31" s="144"/>
      <c r="I31" s="144"/>
      <c r="J31" s="412"/>
    </row>
    <row r="32" spans="1:10" ht="49.5" customHeight="1">
      <c r="A32" s="371"/>
      <c r="B32" s="411"/>
      <c r="C32" s="411"/>
      <c r="D32" s="411"/>
      <c r="E32" s="411"/>
      <c r="F32" s="411"/>
      <c r="G32" s="144"/>
      <c r="H32" s="145"/>
      <c r="I32" s="145"/>
      <c r="J32" s="412"/>
    </row>
    <row r="33" spans="1:10" ht="18" customHeight="1">
      <c r="A33" s="410"/>
      <c r="B33" s="351" t="s">
        <v>303</v>
      </c>
      <c r="C33" s="351"/>
      <c r="D33" s="351"/>
      <c r="E33" s="351"/>
      <c r="F33" s="351"/>
      <c r="G33" s="144"/>
      <c r="H33" s="145"/>
      <c r="I33" s="145"/>
      <c r="J33" s="412"/>
    </row>
    <row r="34" spans="1:10" ht="12.75">
      <c r="A34" s="279" t="s">
        <v>264</v>
      </c>
      <c r="B34" s="408" t="s">
        <v>687</v>
      </c>
      <c r="C34" s="279" t="s">
        <v>381</v>
      </c>
      <c r="D34" s="279" t="s">
        <v>22</v>
      </c>
      <c r="E34" s="279" t="s">
        <v>306</v>
      </c>
      <c r="F34" s="279" t="s">
        <v>382</v>
      </c>
      <c r="G34" s="143"/>
      <c r="H34" s="146">
        <v>13100</v>
      </c>
      <c r="I34" s="143">
        <v>9800</v>
      </c>
      <c r="J34" s="413" t="s">
        <v>613</v>
      </c>
    </row>
    <row r="35" spans="1:10" ht="12.75">
      <c r="A35" s="279"/>
      <c r="B35" s="408"/>
      <c r="C35" s="279"/>
      <c r="D35" s="279"/>
      <c r="E35" s="279"/>
      <c r="F35" s="279"/>
      <c r="G35" s="143"/>
      <c r="H35" s="143"/>
      <c r="I35" s="143"/>
      <c r="J35" s="413"/>
    </row>
    <row r="36" spans="1:10" ht="103.5" customHeight="1">
      <c r="A36" s="279"/>
      <c r="B36" s="408"/>
      <c r="C36" s="279"/>
      <c r="D36" s="279"/>
      <c r="E36" s="279"/>
      <c r="F36" s="279"/>
      <c r="G36" s="143"/>
      <c r="H36" s="143"/>
      <c r="I36" s="143"/>
      <c r="J36" s="413"/>
    </row>
    <row r="37" spans="1:10" ht="12.75">
      <c r="A37" s="279" t="s">
        <v>267</v>
      </c>
      <c r="B37" s="408" t="s">
        <v>686</v>
      </c>
      <c r="C37" s="279" t="s">
        <v>381</v>
      </c>
      <c r="D37" s="350" t="s">
        <v>22</v>
      </c>
      <c r="E37" s="279" t="s">
        <v>306</v>
      </c>
      <c r="F37" s="279" t="s">
        <v>383</v>
      </c>
      <c r="G37" s="143"/>
      <c r="H37" s="143">
        <v>128170</v>
      </c>
      <c r="I37" s="143">
        <v>114858</v>
      </c>
      <c r="J37" s="413" t="s">
        <v>614</v>
      </c>
    </row>
    <row r="38" spans="1:10" ht="12.75">
      <c r="A38" s="279"/>
      <c r="B38" s="408"/>
      <c r="C38" s="279"/>
      <c r="D38" s="350"/>
      <c r="E38" s="279"/>
      <c r="F38" s="279"/>
      <c r="G38" s="143"/>
      <c r="H38" s="143"/>
      <c r="I38" s="143"/>
      <c r="J38" s="413"/>
    </row>
    <row r="39" spans="1:10" ht="119.25" customHeight="1">
      <c r="A39" s="279"/>
      <c r="B39" s="408"/>
      <c r="C39" s="279"/>
      <c r="D39" s="350"/>
      <c r="E39" s="279"/>
      <c r="F39" s="279"/>
      <c r="G39" s="143"/>
      <c r="H39" s="143"/>
      <c r="I39" s="143"/>
      <c r="J39" s="413"/>
    </row>
    <row r="40" spans="1:10" ht="12.75">
      <c r="A40" s="279" t="s">
        <v>268</v>
      </c>
      <c r="B40" s="415" t="s">
        <v>544</v>
      </c>
      <c r="C40" s="279" t="s">
        <v>381</v>
      </c>
      <c r="D40" s="350" t="s">
        <v>22</v>
      </c>
      <c r="E40" s="279" t="s">
        <v>306</v>
      </c>
      <c r="F40" s="279" t="s">
        <v>384</v>
      </c>
      <c r="G40" s="143"/>
      <c r="H40" s="143">
        <v>10000</v>
      </c>
      <c r="I40" s="143">
        <v>1850</v>
      </c>
      <c r="J40" s="413" t="s">
        <v>615</v>
      </c>
    </row>
    <row r="41" spans="1:10" ht="12.75">
      <c r="A41" s="279"/>
      <c r="B41" s="415"/>
      <c r="C41" s="279"/>
      <c r="D41" s="350"/>
      <c r="E41" s="279"/>
      <c r="F41" s="279"/>
      <c r="G41" s="143"/>
      <c r="H41" s="143"/>
      <c r="I41" s="143"/>
      <c r="J41" s="413"/>
    </row>
    <row r="42" spans="1:10" ht="121.5" customHeight="1">
      <c r="A42" s="279"/>
      <c r="B42" s="415"/>
      <c r="C42" s="279"/>
      <c r="D42" s="350"/>
      <c r="E42" s="279"/>
      <c r="F42" s="279"/>
      <c r="G42" s="143"/>
      <c r="H42" s="143"/>
      <c r="I42" s="143"/>
      <c r="J42" s="413"/>
    </row>
    <row r="43" spans="1:10" ht="12.75">
      <c r="A43" s="371" t="s">
        <v>311</v>
      </c>
      <c r="B43" s="414" t="s">
        <v>161</v>
      </c>
      <c r="C43" s="414"/>
      <c r="D43" s="414"/>
      <c r="E43" s="414"/>
      <c r="F43" s="414"/>
      <c r="G43" s="144">
        <f>G46</f>
        <v>22580</v>
      </c>
      <c r="H43" s="144">
        <f>H46</f>
        <v>4000</v>
      </c>
      <c r="I43" s="144">
        <f>I46</f>
        <v>2800</v>
      </c>
      <c r="J43" s="412"/>
    </row>
    <row r="44" spans="1:10" ht="12.75">
      <c r="A44" s="371"/>
      <c r="B44" s="414"/>
      <c r="C44" s="414"/>
      <c r="D44" s="414"/>
      <c r="E44" s="414"/>
      <c r="F44" s="414"/>
      <c r="G44" s="144"/>
      <c r="H44" s="144"/>
      <c r="I44" s="144"/>
      <c r="J44" s="412"/>
    </row>
    <row r="45" spans="1:10" ht="22.5" customHeight="1">
      <c r="A45" s="371"/>
      <c r="B45" s="414"/>
      <c r="C45" s="414"/>
      <c r="D45" s="414"/>
      <c r="E45" s="414"/>
      <c r="F45" s="414"/>
      <c r="G45" s="144"/>
      <c r="H45" s="144"/>
      <c r="I45" s="144"/>
      <c r="J45" s="412"/>
    </row>
    <row r="46" spans="1:10" ht="12.75">
      <c r="A46" s="410"/>
      <c r="B46" s="351" t="s">
        <v>303</v>
      </c>
      <c r="C46" s="351"/>
      <c r="D46" s="351"/>
      <c r="E46" s="351"/>
      <c r="F46" s="351"/>
      <c r="G46" s="144">
        <f>G47</f>
        <v>22580</v>
      </c>
      <c r="H46" s="144">
        <f>H47</f>
        <v>4000</v>
      </c>
      <c r="I46" s="144">
        <f>I47</f>
        <v>2800</v>
      </c>
      <c r="J46" s="412"/>
    </row>
    <row r="47" spans="1:10" ht="12.75">
      <c r="A47" s="279" t="s">
        <v>270</v>
      </c>
      <c r="B47" s="415" t="s">
        <v>543</v>
      </c>
      <c r="C47" s="279" t="s">
        <v>381</v>
      </c>
      <c r="D47" s="279" t="s">
        <v>73</v>
      </c>
      <c r="E47" s="279" t="s">
        <v>306</v>
      </c>
      <c r="F47" s="279" t="s">
        <v>356</v>
      </c>
      <c r="G47" s="143">
        <v>22580</v>
      </c>
      <c r="H47" s="143">
        <v>4000</v>
      </c>
      <c r="I47" s="143">
        <v>2800</v>
      </c>
      <c r="J47" s="396" t="s">
        <v>622</v>
      </c>
    </row>
    <row r="48" spans="1:10" ht="12.75">
      <c r="A48" s="279"/>
      <c r="B48" s="415"/>
      <c r="C48" s="279"/>
      <c r="D48" s="279"/>
      <c r="E48" s="279"/>
      <c r="F48" s="279"/>
      <c r="G48" s="143"/>
      <c r="H48" s="143"/>
      <c r="I48" s="143"/>
      <c r="J48" s="323"/>
    </row>
    <row r="49" spans="1:10" ht="220.5" customHeight="1">
      <c r="A49" s="279"/>
      <c r="B49" s="415"/>
      <c r="C49" s="279"/>
      <c r="D49" s="279"/>
      <c r="E49" s="279"/>
      <c r="F49" s="279"/>
      <c r="G49" s="143"/>
      <c r="H49" s="143"/>
      <c r="I49" s="143"/>
      <c r="J49" s="324"/>
    </row>
    <row r="50" spans="1:10" ht="12.75">
      <c r="A50" s="371" t="s">
        <v>273</v>
      </c>
      <c r="B50" s="411" t="s">
        <v>163</v>
      </c>
      <c r="C50" s="411"/>
      <c r="D50" s="411"/>
      <c r="E50" s="411"/>
      <c r="F50" s="411"/>
      <c r="G50" s="144">
        <f>G53</f>
        <v>17960</v>
      </c>
      <c r="H50" s="144">
        <f>H53</f>
        <v>2280</v>
      </c>
      <c r="I50" s="144">
        <f>I53</f>
        <v>2280</v>
      </c>
      <c r="J50" s="280"/>
    </row>
    <row r="51" spans="1:10" ht="12.75">
      <c r="A51" s="371"/>
      <c r="B51" s="411"/>
      <c r="C51" s="411"/>
      <c r="D51" s="411"/>
      <c r="E51" s="411"/>
      <c r="F51" s="411"/>
      <c r="G51" s="144"/>
      <c r="H51" s="144"/>
      <c r="I51" s="144"/>
      <c r="J51" s="280"/>
    </row>
    <row r="52" spans="1:10" ht="40.5" customHeight="1">
      <c r="A52" s="371"/>
      <c r="B52" s="411"/>
      <c r="C52" s="411"/>
      <c r="D52" s="411"/>
      <c r="E52" s="411"/>
      <c r="F52" s="411"/>
      <c r="G52" s="144"/>
      <c r="H52" s="144"/>
      <c r="I52" s="144"/>
      <c r="J52" s="280"/>
    </row>
    <row r="53" spans="1:10" ht="12.75">
      <c r="A53" s="410"/>
      <c r="B53" s="351" t="s">
        <v>303</v>
      </c>
      <c r="C53" s="351"/>
      <c r="D53" s="351"/>
      <c r="E53" s="351"/>
      <c r="F53" s="351"/>
      <c r="G53" s="144">
        <v>17960</v>
      </c>
      <c r="H53" s="144">
        <v>2280</v>
      </c>
      <c r="I53" s="144">
        <v>2280</v>
      </c>
      <c r="J53" s="280"/>
    </row>
    <row r="54" spans="1:10" ht="12.75">
      <c r="A54" s="279" t="s">
        <v>275</v>
      </c>
      <c r="B54" s="415" t="s">
        <v>542</v>
      </c>
      <c r="C54" s="279" t="s">
        <v>381</v>
      </c>
      <c r="D54" s="279" t="s">
        <v>71</v>
      </c>
      <c r="E54" s="279" t="s">
        <v>306</v>
      </c>
      <c r="F54" s="279" t="s">
        <v>386</v>
      </c>
      <c r="G54" s="143">
        <v>17960</v>
      </c>
      <c r="H54" s="143">
        <v>2280</v>
      </c>
      <c r="I54" s="143">
        <v>2280</v>
      </c>
      <c r="J54" s="396" t="s">
        <v>616</v>
      </c>
    </row>
    <row r="55" spans="1:10" ht="12.75">
      <c r="A55" s="279"/>
      <c r="B55" s="415"/>
      <c r="C55" s="279"/>
      <c r="D55" s="279"/>
      <c r="E55" s="279"/>
      <c r="F55" s="279"/>
      <c r="G55" s="143"/>
      <c r="H55" s="143"/>
      <c r="I55" s="143"/>
      <c r="J55" s="323"/>
    </row>
    <row r="56" spans="1:10" ht="144.75" customHeight="1">
      <c r="A56" s="279"/>
      <c r="B56" s="415"/>
      <c r="C56" s="279"/>
      <c r="D56" s="279"/>
      <c r="E56" s="279"/>
      <c r="F56" s="279"/>
      <c r="G56" s="143"/>
      <c r="H56" s="143"/>
      <c r="I56" s="143"/>
      <c r="J56" s="324"/>
    </row>
    <row r="57" spans="1:10" ht="12.75">
      <c r="A57" s="371" t="s">
        <v>318</v>
      </c>
      <c r="B57" s="411" t="s">
        <v>165</v>
      </c>
      <c r="C57" s="411"/>
      <c r="D57" s="411"/>
      <c r="E57" s="411"/>
      <c r="F57" s="411"/>
      <c r="G57" s="144">
        <f>G60</f>
        <v>31580</v>
      </c>
      <c r="H57" s="144">
        <f>H60</f>
        <v>3500</v>
      </c>
      <c r="I57" s="144">
        <f>I60</f>
        <v>2273.67</v>
      </c>
      <c r="J57" s="332" t="s">
        <v>617</v>
      </c>
    </row>
    <row r="58" spans="1:10" ht="12.75">
      <c r="A58" s="371"/>
      <c r="B58" s="411"/>
      <c r="C58" s="411"/>
      <c r="D58" s="411"/>
      <c r="E58" s="411"/>
      <c r="F58" s="411"/>
      <c r="G58" s="144"/>
      <c r="H58" s="144"/>
      <c r="I58" s="144"/>
      <c r="J58" s="333"/>
    </row>
    <row r="59" spans="1:10" ht="12.75">
      <c r="A59" s="371"/>
      <c r="B59" s="411"/>
      <c r="C59" s="411"/>
      <c r="D59" s="411"/>
      <c r="E59" s="411"/>
      <c r="F59" s="411"/>
      <c r="G59" s="144"/>
      <c r="H59" s="144"/>
      <c r="I59" s="144"/>
      <c r="J59" s="333"/>
    </row>
    <row r="60" spans="1:10" ht="12.75">
      <c r="A60" s="410"/>
      <c r="B60" s="351" t="s">
        <v>303</v>
      </c>
      <c r="C60" s="351"/>
      <c r="D60" s="351"/>
      <c r="E60" s="351"/>
      <c r="F60" s="351"/>
      <c r="G60" s="144">
        <v>31580</v>
      </c>
      <c r="H60" s="144">
        <v>3500</v>
      </c>
      <c r="I60" s="144">
        <v>2273.67</v>
      </c>
      <c r="J60" s="333"/>
    </row>
    <row r="61" spans="1:10" ht="12.75" customHeight="1">
      <c r="A61" s="279" t="s">
        <v>387</v>
      </c>
      <c r="B61" s="415" t="s">
        <v>541</v>
      </c>
      <c r="C61" s="279" t="s">
        <v>381</v>
      </c>
      <c r="D61" s="279" t="s">
        <v>71</v>
      </c>
      <c r="E61" s="279" t="s">
        <v>385</v>
      </c>
      <c r="F61" s="279" t="s">
        <v>343</v>
      </c>
      <c r="G61" s="143">
        <v>31580</v>
      </c>
      <c r="H61" s="143">
        <v>3500</v>
      </c>
      <c r="I61" s="143">
        <v>2273.67</v>
      </c>
      <c r="J61" s="333"/>
    </row>
    <row r="62" spans="1:10" ht="12.75">
      <c r="A62" s="279"/>
      <c r="B62" s="415"/>
      <c r="C62" s="279"/>
      <c r="D62" s="279"/>
      <c r="E62" s="279"/>
      <c r="F62" s="279"/>
      <c r="G62" s="143"/>
      <c r="H62" s="143"/>
      <c r="I62" s="143"/>
      <c r="J62" s="333"/>
    </row>
    <row r="63" spans="1:10" ht="88.5" customHeight="1">
      <c r="A63" s="279"/>
      <c r="B63" s="415"/>
      <c r="C63" s="279"/>
      <c r="D63" s="279"/>
      <c r="E63" s="279"/>
      <c r="F63" s="279"/>
      <c r="G63" s="143"/>
      <c r="H63" s="143"/>
      <c r="I63" s="143"/>
      <c r="J63" s="334"/>
    </row>
    <row r="64" spans="1:10" ht="12.75" customHeight="1">
      <c r="A64" s="371" t="s">
        <v>322</v>
      </c>
      <c r="B64" s="411" t="s">
        <v>166</v>
      </c>
      <c r="C64" s="411"/>
      <c r="D64" s="411"/>
      <c r="E64" s="411"/>
      <c r="F64" s="411"/>
      <c r="G64" s="144">
        <v>628450</v>
      </c>
      <c r="H64" s="144">
        <v>67830</v>
      </c>
      <c r="I64" s="144">
        <v>60689</v>
      </c>
      <c r="J64" s="396" t="s">
        <v>623</v>
      </c>
    </row>
    <row r="65" spans="1:10" ht="12.75">
      <c r="A65" s="371"/>
      <c r="B65" s="411"/>
      <c r="C65" s="411"/>
      <c r="D65" s="411"/>
      <c r="E65" s="411"/>
      <c r="F65" s="411"/>
      <c r="G65" s="144"/>
      <c r="H65" s="144"/>
      <c r="I65" s="144"/>
      <c r="J65" s="323"/>
    </row>
    <row r="66" spans="1:10" ht="108" customHeight="1">
      <c r="A66" s="371"/>
      <c r="B66" s="411"/>
      <c r="C66" s="411"/>
      <c r="D66" s="411"/>
      <c r="E66" s="411"/>
      <c r="F66" s="411"/>
      <c r="G66" s="144">
        <v>269340</v>
      </c>
      <c r="H66" s="144">
        <v>29070</v>
      </c>
      <c r="I66" s="144">
        <v>46668.329</v>
      </c>
      <c r="J66" s="323"/>
    </row>
    <row r="67" spans="1:10" ht="12.75">
      <c r="A67" s="410"/>
      <c r="B67" s="351" t="s">
        <v>303</v>
      </c>
      <c r="C67" s="351"/>
      <c r="D67" s="351"/>
      <c r="E67" s="351"/>
      <c r="F67" s="351"/>
      <c r="G67" s="144">
        <f>G64+G65+G66</f>
        <v>897790</v>
      </c>
      <c r="H67" s="144">
        <f>H64+H65+H66</f>
        <v>96900</v>
      </c>
      <c r="I67" s="144">
        <f>I64+I65+I66</f>
        <v>107357.329</v>
      </c>
      <c r="J67" s="323"/>
    </row>
    <row r="68" spans="1:10" ht="12.75">
      <c r="A68" s="279" t="s">
        <v>388</v>
      </c>
      <c r="B68" s="408" t="s">
        <v>389</v>
      </c>
      <c r="C68" s="279" t="s">
        <v>390</v>
      </c>
      <c r="D68" s="279" t="s">
        <v>73</v>
      </c>
      <c r="E68" s="326" t="s">
        <v>306</v>
      </c>
      <c r="F68" s="279" t="s">
        <v>152</v>
      </c>
      <c r="G68" s="143"/>
      <c r="H68" s="143">
        <v>57049</v>
      </c>
      <c r="I68" s="143">
        <v>57049</v>
      </c>
      <c r="J68" s="323"/>
    </row>
    <row r="69" spans="1:10" ht="12.75">
      <c r="A69" s="279"/>
      <c r="B69" s="408"/>
      <c r="C69" s="279"/>
      <c r="D69" s="279"/>
      <c r="E69" s="326"/>
      <c r="F69" s="279"/>
      <c r="G69" s="143"/>
      <c r="H69" s="143"/>
      <c r="I69" s="143"/>
      <c r="J69" s="323"/>
    </row>
    <row r="70" spans="1:10" ht="192" customHeight="1">
      <c r="A70" s="279"/>
      <c r="B70" s="408"/>
      <c r="C70" s="279"/>
      <c r="D70" s="279"/>
      <c r="E70" s="326"/>
      <c r="F70" s="279"/>
      <c r="G70" s="143"/>
      <c r="H70" s="143">
        <v>43347</v>
      </c>
      <c r="I70" s="143">
        <v>45108.329</v>
      </c>
      <c r="J70" s="323"/>
    </row>
    <row r="71" spans="1:10" ht="12.75">
      <c r="A71" s="279" t="s">
        <v>391</v>
      </c>
      <c r="B71" s="408" t="s">
        <v>392</v>
      </c>
      <c r="C71" s="279" t="s">
        <v>390</v>
      </c>
      <c r="D71" s="350" t="s">
        <v>73</v>
      </c>
      <c r="E71" s="326" t="s">
        <v>306</v>
      </c>
      <c r="F71" s="279" t="s">
        <v>152</v>
      </c>
      <c r="G71" s="143"/>
      <c r="H71" s="143">
        <v>3640</v>
      </c>
      <c r="I71" s="143">
        <v>3640</v>
      </c>
      <c r="J71" s="323"/>
    </row>
    <row r="72" spans="1:10" ht="12.75">
      <c r="A72" s="279"/>
      <c r="B72" s="408"/>
      <c r="C72" s="279"/>
      <c r="D72" s="350"/>
      <c r="E72" s="326"/>
      <c r="F72" s="279"/>
      <c r="G72" s="143"/>
      <c r="H72" s="143"/>
      <c r="I72" s="143"/>
      <c r="J72" s="323"/>
    </row>
    <row r="73" spans="1:10" ht="137.25" customHeight="1">
      <c r="A73" s="279"/>
      <c r="B73" s="408"/>
      <c r="C73" s="279"/>
      <c r="D73" s="350"/>
      <c r="E73" s="326"/>
      <c r="F73" s="279"/>
      <c r="G73" s="143"/>
      <c r="H73" s="143">
        <v>1560</v>
      </c>
      <c r="I73" s="143">
        <v>1560</v>
      </c>
      <c r="J73" s="324"/>
    </row>
    <row r="74" spans="1:10" ht="12.75">
      <c r="A74" s="371" t="s">
        <v>326</v>
      </c>
      <c r="B74" s="411" t="s">
        <v>168</v>
      </c>
      <c r="C74" s="411"/>
      <c r="D74" s="411"/>
      <c r="E74" s="411"/>
      <c r="F74" s="411"/>
      <c r="G74" s="144">
        <v>191350</v>
      </c>
      <c r="H74" s="144">
        <v>19000</v>
      </c>
      <c r="I74" s="144">
        <v>19000</v>
      </c>
      <c r="J74" s="413" t="s">
        <v>624</v>
      </c>
    </row>
    <row r="75" spans="1:10" ht="12.75">
      <c r="A75" s="371"/>
      <c r="B75" s="411"/>
      <c r="C75" s="411"/>
      <c r="D75" s="411"/>
      <c r="E75" s="411"/>
      <c r="F75" s="411"/>
      <c r="G75" s="144">
        <v>191350</v>
      </c>
      <c r="H75" s="155">
        <v>19000</v>
      </c>
      <c r="I75" s="155">
        <f>I79+I82+I85+I88+I91+I94+I97+I100+I103+I106+I109+I112+I115+I118+I121</f>
        <v>3172.9</v>
      </c>
      <c r="J75" s="413"/>
    </row>
    <row r="76" spans="1:10" ht="12.75">
      <c r="A76" s="371"/>
      <c r="B76" s="411"/>
      <c r="C76" s="411"/>
      <c r="D76" s="411"/>
      <c r="E76" s="411"/>
      <c r="F76" s="411"/>
      <c r="G76" s="144"/>
      <c r="H76" s="144"/>
      <c r="I76" s="144"/>
      <c r="J76" s="413"/>
    </row>
    <row r="77" spans="1:10" ht="12.75">
      <c r="A77" s="410"/>
      <c r="B77" s="351" t="s">
        <v>303</v>
      </c>
      <c r="C77" s="351"/>
      <c r="D77" s="351"/>
      <c r="E77" s="351"/>
      <c r="F77" s="351"/>
      <c r="G77" s="144">
        <f>G74+G75</f>
        <v>382700</v>
      </c>
      <c r="H77" s="144">
        <f>H74+H75</f>
        <v>38000</v>
      </c>
      <c r="I77" s="144">
        <f>I74+I75</f>
        <v>22172.9</v>
      </c>
      <c r="J77" s="413"/>
    </row>
    <row r="78" spans="1:10" ht="12.75">
      <c r="A78" s="326" t="s">
        <v>393</v>
      </c>
      <c r="B78" s="415" t="s">
        <v>394</v>
      </c>
      <c r="C78" s="326" t="s">
        <v>395</v>
      </c>
      <c r="D78" s="416" t="s">
        <v>73</v>
      </c>
      <c r="E78" s="326" t="s">
        <v>306</v>
      </c>
      <c r="F78" s="326" t="s">
        <v>152</v>
      </c>
      <c r="G78" s="148"/>
      <c r="H78" s="148">
        <v>1266</v>
      </c>
      <c r="I78" s="148">
        <v>1266</v>
      </c>
      <c r="J78" s="413"/>
    </row>
    <row r="79" spans="1:10" s="159" customFormat="1" ht="12.75">
      <c r="A79" s="326"/>
      <c r="B79" s="415"/>
      <c r="C79" s="326"/>
      <c r="D79" s="416"/>
      <c r="E79" s="326"/>
      <c r="F79" s="326"/>
      <c r="G79" s="148"/>
      <c r="H79" s="148"/>
      <c r="I79" s="148">
        <v>534</v>
      </c>
      <c r="J79" s="413"/>
    </row>
    <row r="80" spans="1:10" ht="36.75" customHeight="1">
      <c r="A80" s="326"/>
      <c r="B80" s="415"/>
      <c r="C80" s="326"/>
      <c r="D80" s="416"/>
      <c r="E80" s="326"/>
      <c r="F80" s="326"/>
      <c r="G80" s="147"/>
      <c r="H80" s="147"/>
      <c r="I80" s="147"/>
      <c r="J80" s="413"/>
    </row>
    <row r="81" spans="1:10" ht="12.75">
      <c r="A81" s="326" t="s">
        <v>396</v>
      </c>
      <c r="B81" s="415" t="s">
        <v>397</v>
      </c>
      <c r="C81" s="326" t="s">
        <v>395</v>
      </c>
      <c r="D81" s="416" t="s">
        <v>73</v>
      </c>
      <c r="E81" s="326" t="s">
        <v>306</v>
      </c>
      <c r="F81" s="326" t="s">
        <v>152</v>
      </c>
      <c r="G81" s="147"/>
      <c r="H81" s="148">
        <v>1266</v>
      </c>
      <c r="I81" s="148">
        <v>1266</v>
      </c>
      <c r="J81" s="413"/>
    </row>
    <row r="82" spans="1:10" ht="12.75">
      <c r="A82" s="326"/>
      <c r="B82" s="415"/>
      <c r="C82" s="326"/>
      <c r="D82" s="416"/>
      <c r="E82" s="326"/>
      <c r="F82" s="326"/>
      <c r="G82" s="147"/>
      <c r="H82" s="148"/>
      <c r="I82" s="148">
        <v>1500</v>
      </c>
      <c r="J82" s="413"/>
    </row>
    <row r="83" spans="1:10" ht="36.75" customHeight="1">
      <c r="A83" s="326"/>
      <c r="B83" s="415"/>
      <c r="C83" s="326"/>
      <c r="D83" s="416"/>
      <c r="E83" s="326"/>
      <c r="F83" s="326"/>
      <c r="G83" s="147"/>
      <c r="H83" s="147"/>
      <c r="I83" s="147"/>
      <c r="J83" s="413"/>
    </row>
    <row r="84" spans="1:10" ht="12.75">
      <c r="A84" s="326" t="s">
        <v>398</v>
      </c>
      <c r="B84" s="415" t="s">
        <v>399</v>
      </c>
      <c r="C84" s="326" t="s">
        <v>395</v>
      </c>
      <c r="D84" s="416" t="s">
        <v>73</v>
      </c>
      <c r="E84" s="326" t="s">
        <v>306</v>
      </c>
      <c r="F84" s="417" t="s">
        <v>152</v>
      </c>
      <c r="G84" s="147"/>
      <c r="H84" s="148">
        <v>1266</v>
      </c>
      <c r="I84" s="148">
        <v>1266</v>
      </c>
      <c r="J84" s="413"/>
    </row>
    <row r="85" spans="1:10" ht="12.75">
      <c r="A85" s="326"/>
      <c r="B85" s="415"/>
      <c r="C85" s="326"/>
      <c r="D85" s="416"/>
      <c r="E85" s="326"/>
      <c r="F85" s="417"/>
      <c r="G85" s="147"/>
      <c r="H85" s="148"/>
      <c r="I85" s="148">
        <v>0</v>
      </c>
      <c r="J85" s="413"/>
    </row>
    <row r="86" spans="1:10" ht="23.25" customHeight="1">
      <c r="A86" s="326"/>
      <c r="B86" s="415"/>
      <c r="C86" s="326"/>
      <c r="D86" s="416"/>
      <c r="E86" s="326"/>
      <c r="F86" s="417"/>
      <c r="G86" s="147"/>
      <c r="H86" s="147"/>
      <c r="I86" s="147"/>
      <c r="J86" s="413"/>
    </row>
    <row r="87" spans="1:10" ht="12.75">
      <c r="A87" s="326" t="s">
        <v>400</v>
      </c>
      <c r="B87" s="415" t="s">
        <v>401</v>
      </c>
      <c r="C87" s="326" t="s">
        <v>395</v>
      </c>
      <c r="D87" s="416" t="s">
        <v>73</v>
      </c>
      <c r="E87" s="326" t="s">
        <v>306</v>
      </c>
      <c r="F87" s="326" t="s">
        <v>152</v>
      </c>
      <c r="G87" s="147"/>
      <c r="H87" s="148">
        <v>1266</v>
      </c>
      <c r="I87" s="148">
        <v>1266</v>
      </c>
      <c r="J87" s="413"/>
    </row>
    <row r="88" spans="1:10" ht="12.75">
      <c r="A88" s="326"/>
      <c r="B88" s="415"/>
      <c r="C88" s="326"/>
      <c r="D88" s="416"/>
      <c r="E88" s="326"/>
      <c r="F88" s="326"/>
      <c r="G88" s="147"/>
      <c r="H88" s="148"/>
      <c r="I88" s="148">
        <v>500</v>
      </c>
      <c r="J88" s="413"/>
    </row>
    <row r="89" spans="1:10" ht="33.75" customHeight="1">
      <c r="A89" s="326"/>
      <c r="B89" s="415"/>
      <c r="C89" s="326"/>
      <c r="D89" s="416"/>
      <c r="E89" s="326"/>
      <c r="F89" s="326"/>
      <c r="G89" s="147"/>
      <c r="H89" s="147"/>
      <c r="I89" s="147"/>
      <c r="J89" s="413"/>
    </row>
    <row r="90" spans="1:10" ht="12.75">
      <c r="A90" s="326" t="s">
        <v>402</v>
      </c>
      <c r="B90" s="415" t="s">
        <v>403</v>
      </c>
      <c r="C90" s="326" t="s">
        <v>395</v>
      </c>
      <c r="D90" s="416" t="s">
        <v>73</v>
      </c>
      <c r="E90" s="326" t="s">
        <v>306</v>
      </c>
      <c r="F90" s="326" t="s">
        <v>152</v>
      </c>
      <c r="G90" s="147"/>
      <c r="H90" s="148">
        <v>1266</v>
      </c>
      <c r="I90" s="148">
        <v>1266</v>
      </c>
      <c r="J90" s="413"/>
    </row>
    <row r="91" spans="1:10" ht="12.75">
      <c r="A91" s="326"/>
      <c r="B91" s="415"/>
      <c r="C91" s="326"/>
      <c r="D91" s="416"/>
      <c r="E91" s="326"/>
      <c r="F91" s="326"/>
      <c r="G91" s="147"/>
      <c r="H91" s="148"/>
      <c r="I91" s="148">
        <v>0</v>
      </c>
      <c r="J91" s="413"/>
    </row>
    <row r="92" spans="1:10" ht="34.5" customHeight="1">
      <c r="A92" s="326"/>
      <c r="B92" s="415"/>
      <c r="C92" s="326"/>
      <c r="D92" s="416"/>
      <c r="E92" s="326"/>
      <c r="F92" s="326"/>
      <c r="G92" s="147"/>
      <c r="H92" s="147"/>
      <c r="I92" s="147"/>
      <c r="J92" s="413"/>
    </row>
    <row r="93" spans="1:10" ht="12.75">
      <c r="A93" s="326" t="s">
        <v>404</v>
      </c>
      <c r="B93" s="415" t="s">
        <v>405</v>
      </c>
      <c r="C93" s="326" t="s">
        <v>395</v>
      </c>
      <c r="D93" s="416" t="s">
        <v>73</v>
      </c>
      <c r="E93" s="326" t="s">
        <v>306</v>
      </c>
      <c r="F93" s="417" t="s">
        <v>152</v>
      </c>
      <c r="G93" s="147"/>
      <c r="H93" s="148">
        <v>1266</v>
      </c>
      <c r="I93" s="148">
        <v>1266</v>
      </c>
      <c r="J93" s="413"/>
    </row>
    <row r="94" spans="1:10" ht="12.75">
      <c r="A94" s="326"/>
      <c r="B94" s="415"/>
      <c r="C94" s="326"/>
      <c r="D94" s="416"/>
      <c r="E94" s="326"/>
      <c r="F94" s="417"/>
      <c r="G94" s="147"/>
      <c r="H94" s="148"/>
      <c r="I94" s="148">
        <v>0</v>
      </c>
      <c r="J94" s="413"/>
    </row>
    <row r="95" spans="1:10" ht="36" customHeight="1">
      <c r="A95" s="326"/>
      <c r="B95" s="415"/>
      <c r="C95" s="326"/>
      <c r="D95" s="416"/>
      <c r="E95" s="326"/>
      <c r="F95" s="417"/>
      <c r="G95" s="147"/>
      <c r="H95" s="147"/>
      <c r="I95" s="147"/>
      <c r="J95" s="413"/>
    </row>
    <row r="96" spans="1:10" ht="12.75">
      <c r="A96" s="326" t="s">
        <v>406</v>
      </c>
      <c r="B96" s="415" t="s">
        <v>407</v>
      </c>
      <c r="C96" s="326" t="s">
        <v>395</v>
      </c>
      <c r="D96" s="416" t="s">
        <v>73</v>
      </c>
      <c r="E96" s="326" t="s">
        <v>306</v>
      </c>
      <c r="F96" s="326" t="s">
        <v>152</v>
      </c>
      <c r="G96" s="147"/>
      <c r="H96" s="148">
        <v>1266</v>
      </c>
      <c r="I96" s="148">
        <v>1266</v>
      </c>
      <c r="J96" s="413"/>
    </row>
    <row r="97" spans="1:10" ht="12.75">
      <c r="A97" s="326"/>
      <c r="B97" s="415"/>
      <c r="C97" s="326"/>
      <c r="D97" s="416"/>
      <c r="E97" s="326"/>
      <c r="F97" s="326"/>
      <c r="G97" s="147"/>
      <c r="H97" s="148"/>
      <c r="I97" s="148">
        <v>0</v>
      </c>
      <c r="J97" s="413"/>
    </row>
    <row r="98" spans="1:10" ht="39" customHeight="1">
      <c r="A98" s="326"/>
      <c r="B98" s="415"/>
      <c r="C98" s="326"/>
      <c r="D98" s="416"/>
      <c r="E98" s="326"/>
      <c r="F98" s="326"/>
      <c r="G98" s="147"/>
      <c r="H98" s="147"/>
      <c r="I98" s="147"/>
      <c r="J98" s="413"/>
    </row>
    <row r="99" spans="1:10" ht="12.75">
      <c r="A99" s="326" t="s">
        <v>408</v>
      </c>
      <c r="B99" s="415" t="s">
        <v>409</v>
      </c>
      <c r="C99" s="326" t="s">
        <v>395</v>
      </c>
      <c r="D99" s="416" t="s">
        <v>73</v>
      </c>
      <c r="E99" s="326" t="s">
        <v>306</v>
      </c>
      <c r="F99" s="326" t="s">
        <v>152</v>
      </c>
      <c r="G99" s="147"/>
      <c r="H99" s="148">
        <v>1266</v>
      </c>
      <c r="I99" s="148">
        <v>1266</v>
      </c>
      <c r="J99" s="413"/>
    </row>
    <row r="100" spans="1:10" ht="12.75">
      <c r="A100" s="326"/>
      <c r="B100" s="415"/>
      <c r="C100" s="326"/>
      <c r="D100" s="416"/>
      <c r="E100" s="326"/>
      <c r="F100" s="326"/>
      <c r="G100" s="147"/>
      <c r="H100" s="148"/>
      <c r="I100" s="148">
        <v>0</v>
      </c>
      <c r="J100" s="413"/>
    </row>
    <row r="101" spans="1:10" ht="28.5" customHeight="1">
      <c r="A101" s="326"/>
      <c r="B101" s="415"/>
      <c r="C101" s="326"/>
      <c r="D101" s="416"/>
      <c r="E101" s="326"/>
      <c r="F101" s="326"/>
      <c r="G101" s="147"/>
      <c r="H101" s="147"/>
      <c r="I101" s="147"/>
      <c r="J101" s="413"/>
    </row>
    <row r="102" spans="1:10" ht="12.75">
      <c r="A102" s="326" t="s">
        <v>410</v>
      </c>
      <c r="B102" s="415" t="s">
        <v>411</v>
      </c>
      <c r="C102" s="326" t="s">
        <v>395</v>
      </c>
      <c r="D102" s="416" t="s">
        <v>73</v>
      </c>
      <c r="E102" s="326" t="s">
        <v>306</v>
      </c>
      <c r="F102" s="417" t="s">
        <v>152</v>
      </c>
      <c r="G102" s="147"/>
      <c r="H102" s="148">
        <v>1266</v>
      </c>
      <c r="I102" s="148">
        <v>1266</v>
      </c>
      <c r="J102" s="413"/>
    </row>
    <row r="103" spans="1:10" ht="12.75">
      <c r="A103" s="326"/>
      <c r="B103" s="415"/>
      <c r="C103" s="326"/>
      <c r="D103" s="416"/>
      <c r="E103" s="326"/>
      <c r="F103" s="417"/>
      <c r="G103" s="147"/>
      <c r="H103" s="148"/>
      <c r="I103" s="148">
        <v>0</v>
      </c>
      <c r="J103" s="413"/>
    </row>
    <row r="104" spans="1:10" ht="21.75" customHeight="1">
      <c r="A104" s="326"/>
      <c r="B104" s="415"/>
      <c r="C104" s="326"/>
      <c r="D104" s="416"/>
      <c r="E104" s="326"/>
      <c r="F104" s="417"/>
      <c r="G104" s="147"/>
      <c r="H104" s="147"/>
      <c r="I104" s="147"/>
      <c r="J104" s="413"/>
    </row>
    <row r="105" spans="1:10" ht="12.75">
      <c r="A105" s="326" t="s">
        <v>412</v>
      </c>
      <c r="B105" s="415" t="s">
        <v>413</v>
      </c>
      <c r="C105" s="326" t="s">
        <v>395</v>
      </c>
      <c r="D105" s="416" t="s">
        <v>73</v>
      </c>
      <c r="E105" s="326" t="s">
        <v>306</v>
      </c>
      <c r="F105" s="326" t="s">
        <v>152</v>
      </c>
      <c r="G105" s="147"/>
      <c r="H105" s="148">
        <v>1266</v>
      </c>
      <c r="I105" s="148">
        <v>1266</v>
      </c>
      <c r="J105" s="413"/>
    </row>
    <row r="106" spans="1:10" ht="12.75">
      <c r="A106" s="326"/>
      <c r="B106" s="415"/>
      <c r="C106" s="326"/>
      <c r="D106" s="416"/>
      <c r="E106" s="326"/>
      <c r="F106" s="326"/>
      <c r="G106" s="147"/>
      <c r="H106" s="148"/>
      <c r="I106" s="148">
        <v>0</v>
      </c>
      <c r="J106" s="413"/>
    </row>
    <row r="107" spans="1:10" ht="36" customHeight="1">
      <c r="A107" s="326"/>
      <c r="B107" s="415"/>
      <c r="C107" s="326"/>
      <c r="D107" s="416"/>
      <c r="E107" s="326"/>
      <c r="F107" s="326"/>
      <c r="G107" s="147"/>
      <c r="H107" s="147"/>
      <c r="I107" s="147"/>
      <c r="J107" s="413"/>
    </row>
    <row r="108" spans="1:10" ht="12.75">
      <c r="A108" s="326" t="s">
        <v>414</v>
      </c>
      <c r="B108" s="415" t="s">
        <v>415</v>
      </c>
      <c r="C108" s="326" t="s">
        <v>395</v>
      </c>
      <c r="D108" s="416" t="s">
        <v>73</v>
      </c>
      <c r="E108" s="326" t="s">
        <v>306</v>
      </c>
      <c r="F108" s="326" t="s">
        <v>152</v>
      </c>
      <c r="G108" s="147"/>
      <c r="H108" s="148">
        <v>1266</v>
      </c>
      <c r="I108" s="148">
        <v>1266</v>
      </c>
      <c r="J108" s="413"/>
    </row>
    <row r="109" spans="1:10" ht="12.75">
      <c r="A109" s="326"/>
      <c r="B109" s="415"/>
      <c r="C109" s="326"/>
      <c r="D109" s="416"/>
      <c r="E109" s="326"/>
      <c r="F109" s="326"/>
      <c r="G109" s="147"/>
      <c r="H109" s="148"/>
      <c r="I109" s="148">
        <v>63.3</v>
      </c>
      <c r="J109" s="413"/>
    </row>
    <row r="110" spans="1:10" ht="30" customHeight="1">
      <c r="A110" s="326"/>
      <c r="B110" s="415"/>
      <c r="C110" s="326"/>
      <c r="D110" s="416"/>
      <c r="E110" s="326"/>
      <c r="F110" s="326"/>
      <c r="G110" s="147"/>
      <c r="H110" s="147"/>
      <c r="I110" s="147"/>
      <c r="J110" s="413"/>
    </row>
    <row r="111" spans="1:10" ht="12.75">
      <c r="A111" s="326" t="s">
        <v>416</v>
      </c>
      <c r="B111" s="415" t="s">
        <v>417</v>
      </c>
      <c r="C111" s="326" t="s">
        <v>395</v>
      </c>
      <c r="D111" s="416" t="s">
        <v>73</v>
      </c>
      <c r="E111" s="326" t="s">
        <v>306</v>
      </c>
      <c r="F111" s="417" t="s">
        <v>152</v>
      </c>
      <c r="G111" s="147"/>
      <c r="H111" s="148">
        <v>1276</v>
      </c>
      <c r="I111" s="148">
        <v>1276</v>
      </c>
      <c r="J111" s="413"/>
    </row>
    <row r="112" spans="1:10" ht="12.75">
      <c r="A112" s="326"/>
      <c r="B112" s="415"/>
      <c r="C112" s="326"/>
      <c r="D112" s="416"/>
      <c r="E112" s="326"/>
      <c r="F112" s="417"/>
      <c r="G112" s="147"/>
      <c r="H112" s="148"/>
      <c r="I112" s="148">
        <v>0</v>
      </c>
      <c r="J112" s="413"/>
    </row>
    <row r="113" spans="1:10" ht="33" customHeight="1">
      <c r="A113" s="326"/>
      <c r="B113" s="415"/>
      <c r="C113" s="326"/>
      <c r="D113" s="416"/>
      <c r="E113" s="326"/>
      <c r="F113" s="417"/>
      <c r="G113" s="147"/>
      <c r="H113" s="147"/>
      <c r="I113" s="147"/>
      <c r="J113" s="413"/>
    </row>
    <row r="114" spans="1:10" ht="12.75">
      <c r="A114" s="326" t="s">
        <v>418</v>
      </c>
      <c r="B114" s="415" t="s">
        <v>419</v>
      </c>
      <c r="C114" s="326" t="s">
        <v>395</v>
      </c>
      <c r="D114" s="416" t="s">
        <v>73</v>
      </c>
      <c r="E114" s="326" t="s">
        <v>306</v>
      </c>
      <c r="F114" s="326" t="s">
        <v>152</v>
      </c>
      <c r="G114" s="147"/>
      <c r="H114" s="148">
        <v>1266</v>
      </c>
      <c r="I114" s="148">
        <v>1266</v>
      </c>
      <c r="J114" s="413"/>
    </row>
    <row r="115" spans="1:10" ht="12.75">
      <c r="A115" s="326"/>
      <c r="B115" s="415"/>
      <c r="C115" s="326"/>
      <c r="D115" s="416"/>
      <c r="E115" s="326"/>
      <c r="F115" s="326"/>
      <c r="G115" s="147"/>
      <c r="H115" s="148"/>
      <c r="I115" s="148">
        <v>175.6</v>
      </c>
      <c r="J115" s="413"/>
    </row>
    <row r="116" spans="1:10" ht="31.5" customHeight="1">
      <c r="A116" s="326"/>
      <c r="B116" s="415"/>
      <c r="C116" s="326"/>
      <c r="D116" s="416"/>
      <c r="E116" s="326"/>
      <c r="F116" s="326"/>
      <c r="G116" s="147"/>
      <c r="H116" s="147"/>
      <c r="I116" s="147"/>
      <c r="J116" s="413"/>
    </row>
    <row r="117" spans="1:10" ht="12.75">
      <c r="A117" s="326" t="s">
        <v>420</v>
      </c>
      <c r="B117" s="415" t="s">
        <v>421</v>
      </c>
      <c r="C117" s="326" t="s">
        <v>395</v>
      </c>
      <c r="D117" s="416" t="s">
        <v>73</v>
      </c>
      <c r="E117" s="326" t="s">
        <v>306</v>
      </c>
      <c r="F117" s="326" t="s">
        <v>152</v>
      </c>
      <c r="G117" s="147"/>
      <c r="H117" s="148">
        <v>1266</v>
      </c>
      <c r="I117" s="148">
        <v>1266</v>
      </c>
      <c r="J117" s="413"/>
    </row>
    <row r="118" spans="1:10" ht="12.75">
      <c r="A118" s="326"/>
      <c r="B118" s="415"/>
      <c r="C118" s="326"/>
      <c r="D118" s="416"/>
      <c r="E118" s="326"/>
      <c r="F118" s="326"/>
      <c r="G118" s="147"/>
      <c r="H118" s="148"/>
      <c r="I118" s="148">
        <v>400</v>
      </c>
      <c r="J118" s="413"/>
    </row>
    <row r="119" spans="1:10" ht="28.5" customHeight="1">
      <c r="A119" s="326"/>
      <c r="B119" s="415"/>
      <c r="C119" s="326"/>
      <c r="D119" s="416"/>
      <c r="E119" s="326"/>
      <c r="F119" s="326"/>
      <c r="G119" s="147"/>
      <c r="H119" s="147"/>
      <c r="I119" s="147"/>
      <c r="J119" s="413"/>
    </row>
    <row r="120" spans="1:10" ht="12.75">
      <c r="A120" s="326" t="s">
        <v>422</v>
      </c>
      <c r="B120" s="415" t="s">
        <v>423</v>
      </c>
      <c r="C120" s="326" t="s">
        <v>395</v>
      </c>
      <c r="D120" s="416" t="s">
        <v>73</v>
      </c>
      <c r="E120" s="326" t="s">
        <v>306</v>
      </c>
      <c r="F120" s="326" t="s">
        <v>152</v>
      </c>
      <c r="G120" s="147"/>
      <c r="H120" s="148">
        <v>1266</v>
      </c>
      <c r="I120" s="148">
        <v>1266</v>
      </c>
      <c r="J120" s="413"/>
    </row>
    <row r="121" spans="1:10" ht="12.75">
      <c r="A121" s="326"/>
      <c r="B121" s="415"/>
      <c r="C121" s="326"/>
      <c r="D121" s="416"/>
      <c r="E121" s="326"/>
      <c r="F121" s="326"/>
      <c r="G121" s="147"/>
      <c r="H121" s="148"/>
      <c r="I121" s="148">
        <v>0</v>
      </c>
      <c r="J121" s="413"/>
    </row>
    <row r="122" spans="1:10" ht="33.75" customHeight="1">
      <c r="A122" s="326"/>
      <c r="B122" s="415"/>
      <c r="C122" s="326"/>
      <c r="D122" s="416"/>
      <c r="E122" s="326"/>
      <c r="F122" s="326"/>
      <c r="G122" s="147"/>
      <c r="H122" s="147"/>
      <c r="I122" s="147"/>
      <c r="J122" s="413"/>
    </row>
    <row r="123" spans="1:10" ht="12.75" customHeight="1">
      <c r="A123" s="371" t="s">
        <v>328</v>
      </c>
      <c r="B123" s="411" t="s">
        <v>169</v>
      </c>
      <c r="C123" s="411"/>
      <c r="D123" s="411"/>
      <c r="E123" s="411"/>
      <c r="F123" s="411"/>
      <c r="G123" s="144">
        <v>13940</v>
      </c>
      <c r="H123" s="144">
        <v>4040</v>
      </c>
      <c r="I123" s="144">
        <v>3990</v>
      </c>
      <c r="J123" s="290" t="s">
        <v>625</v>
      </c>
    </row>
    <row r="124" spans="1:10" ht="12.75">
      <c r="A124" s="371"/>
      <c r="B124" s="411"/>
      <c r="C124" s="411"/>
      <c r="D124" s="411"/>
      <c r="E124" s="411"/>
      <c r="F124" s="411"/>
      <c r="G124" s="144"/>
      <c r="H124" s="144"/>
      <c r="I124" s="144"/>
      <c r="J124" s="293"/>
    </row>
    <row r="125" spans="1:10" ht="172.5" customHeight="1">
      <c r="A125" s="371"/>
      <c r="B125" s="411"/>
      <c r="C125" s="411"/>
      <c r="D125" s="411"/>
      <c r="E125" s="411"/>
      <c r="F125" s="411"/>
      <c r="G125" s="144"/>
      <c r="H125" s="144"/>
      <c r="I125" s="144"/>
      <c r="J125" s="293"/>
    </row>
    <row r="126" spans="1:10" ht="16.5" customHeight="1">
      <c r="A126" s="410"/>
      <c r="B126" s="418" t="s">
        <v>303</v>
      </c>
      <c r="C126" s="419"/>
      <c r="D126" s="419"/>
      <c r="E126" s="419"/>
      <c r="F126" s="420"/>
      <c r="G126" s="144">
        <f>G123</f>
        <v>13940</v>
      </c>
      <c r="H126" s="144">
        <f>H123</f>
        <v>4040</v>
      </c>
      <c r="I126" s="144">
        <f>I123</f>
        <v>3990</v>
      </c>
      <c r="J126" s="122"/>
    </row>
    <row r="127" spans="1:10" ht="12.75">
      <c r="A127" s="326" t="s">
        <v>424</v>
      </c>
      <c r="B127" s="415" t="s">
        <v>546</v>
      </c>
      <c r="C127" s="311" t="s">
        <v>381</v>
      </c>
      <c r="D127" s="311" t="s">
        <v>71</v>
      </c>
      <c r="E127" s="279" t="s">
        <v>306</v>
      </c>
      <c r="F127" s="311" t="s">
        <v>152</v>
      </c>
      <c r="G127" s="143">
        <v>13940</v>
      </c>
      <c r="H127" s="143">
        <v>4040</v>
      </c>
      <c r="I127" s="143">
        <v>3990</v>
      </c>
      <c r="J127" s="312"/>
    </row>
    <row r="128" spans="1:10" ht="12.75">
      <c r="A128" s="326"/>
      <c r="B128" s="415"/>
      <c r="C128" s="311"/>
      <c r="D128" s="311"/>
      <c r="E128" s="279"/>
      <c r="F128" s="311"/>
      <c r="G128" s="148"/>
      <c r="H128" s="148"/>
      <c r="I128" s="148"/>
      <c r="J128" s="312"/>
    </row>
    <row r="129" spans="1:10" ht="80.25" customHeight="1">
      <c r="A129" s="326"/>
      <c r="B129" s="415"/>
      <c r="C129" s="311"/>
      <c r="D129" s="311"/>
      <c r="E129" s="279"/>
      <c r="F129" s="311"/>
      <c r="G129" s="148"/>
      <c r="H129" s="148"/>
      <c r="I129" s="148"/>
      <c r="J129" s="312"/>
    </row>
    <row r="130" spans="1:10" ht="12.75">
      <c r="A130" s="371" t="s">
        <v>334</v>
      </c>
      <c r="B130" s="411" t="s">
        <v>174</v>
      </c>
      <c r="C130" s="411"/>
      <c r="D130" s="411"/>
      <c r="E130" s="411"/>
      <c r="F130" s="411"/>
      <c r="G130" s="144">
        <v>192000</v>
      </c>
      <c r="H130" s="144">
        <v>7200</v>
      </c>
      <c r="I130" s="144">
        <v>5040</v>
      </c>
      <c r="J130" s="396" t="s">
        <v>626</v>
      </c>
    </row>
    <row r="131" spans="1:10" ht="12.75">
      <c r="A131" s="371"/>
      <c r="B131" s="411"/>
      <c r="C131" s="411"/>
      <c r="D131" s="411"/>
      <c r="E131" s="411"/>
      <c r="F131" s="411"/>
      <c r="G131" s="144"/>
      <c r="H131" s="144"/>
      <c r="I131" s="144"/>
      <c r="J131" s="323"/>
    </row>
    <row r="132" spans="1:10" ht="30.75" customHeight="1">
      <c r="A132" s="371"/>
      <c r="B132" s="411"/>
      <c r="C132" s="411"/>
      <c r="D132" s="411"/>
      <c r="E132" s="411"/>
      <c r="F132" s="411"/>
      <c r="G132" s="144"/>
      <c r="H132" s="144"/>
      <c r="I132" s="144"/>
      <c r="J132" s="323"/>
    </row>
    <row r="133" spans="1:10" ht="12.75">
      <c r="A133" s="410"/>
      <c r="B133" s="351" t="s">
        <v>303</v>
      </c>
      <c r="C133" s="351"/>
      <c r="D133" s="351"/>
      <c r="E133" s="351"/>
      <c r="F133" s="351"/>
      <c r="G133" s="144">
        <v>192000</v>
      </c>
      <c r="H133" s="144">
        <v>7200</v>
      </c>
      <c r="I133" s="144">
        <v>5040</v>
      </c>
      <c r="J133" s="323"/>
    </row>
    <row r="134" spans="1:10" ht="12.75" customHeight="1">
      <c r="A134" s="279" t="s">
        <v>425</v>
      </c>
      <c r="B134" s="408" t="s">
        <v>426</v>
      </c>
      <c r="C134" s="279" t="s">
        <v>427</v>
      </c>
      <c r="D134" s="279" t="s">
        <v>71</v>
      </c>
      <c r="E134" s="279" t="s">
        <v>306</v>
      </c>
      <c r="F134" s="279" t="s">
        <v>428</v>
      </c>
      <c r="G134" s="143">
        <v>192000</v>
      </c>
      <c r="H134" s="143">
        <v>7200</v>
      </c>
      <c r="I134" s="143">
        <v>5040</v>
      </c>
      <c r="J134" s="323"/>
    </row>
    <row r="135" spans="1:10" ht="12.75">
      <c r="A135" s="279"/>
      <c r="B135" s="408"/>
      <c r="C135" s="279"/>
      <c r="D135" s="279"/>
      <c r="E135" s="279"/>
      <c r="F135" s="279"/>
      <c r="G135" s="143"/>
      <c r="H135" s="143"/>
      <c r="I135" s="143"/>
      <c r="J135" s="323"/>
    </row>
    <row r="136" spans="1:12" ht="148.5" customHeight="1">
      <c r="A136" s="279"/>
      <c r="B136" s="408"/>
      <c r="C136" s="279"/>
      <c r="D136" s="279"/>
      <c r="E136" s="279"/>
      <c r="F136" s="279"/>
      <c r="G136" s="143"/>
      <c r="H136" s="143"/>
      <c r="I136" s="143"/>
      <c r="J136" s="324"/>
      <c r="L136" s="158" t="s">
        <v>547</v>
      </c>
    </row>
    <row r="137" spans="1:13" ht="12.75" customHeight="1">
      <c r="A137" s="371" t="s">
        <v>337</v>
      </c>
      <c r="B137" s="411" t="s">
        <v>175</v>
      </c>
      <c r="C137" s="411"/>
      <c r="D137" s="411"/>
      <c r="E137" s="411"/>
      <c r="F137" s="411"/>
      <c r="G137" s="144">
        <v>6000000</v>
      </c>
      <c r="H137" s="144">
        <v>225000</v>
      </c>
      <c r="I137" s="144">
        <v>222250.2</v>
      </c>
      <c r="J137" s="332" t="s">
        <v>627</v>
      </c>
      <c r="L137" s="157">
        <f>I138+I141</f>
        <v>247925.37</v>
      </c>
      <c r="M137" t="s">
        <v>549</v>
      </c>
    </row>
    <row r="138" spans="1:13" ht="12.75">
      <c r="A138" s="371"/>
      <c r="B138" s="411"/>
      <c r="C138" s="411"/>
      <c r="D138" s="411"/>
      <c r="E138" s="411"/>
      <c r="F138" s="411"/>
      <c r="G138" s="144">
        <v>6000000</v>
      </c>
      <c r="H138" s="144">
        <v>225000</v>
      </c>
      <c r="I138" s="144">
        <v>142925.37</v>
      </c>
      <c r="J138" s="333"/>
      <c r="L138" s="156">
        <v>223627.71</v>
      </c>
      <c r="M138" t="s">
        <v>548</v>
      </c>
    </row>
    <row r="139" spans="1:12" ht="12.75">
      <c r="A139" s="371"/>
      <c r="B139" s="411"/>
      <c r="C139" s="411"/>
      <c r="D139" s="411"/>
      <c r="E139" s="411"/>
      <c r="F139" s="411"/>
      <c r="G139" s="144"/>
      <c r="H139" s="144"/>
      <c r="I139" s="144"/>
      <c r="J139" s="333"/>
      <c r="L139" s="157">
        <f>L137+L138</f>
        <v>471553.07999999996</v>
      </c>
    </row>
    <row r="140" spans="1:10" ht="12.75">
      <c r="A140" s="371" t="s">
        <v>340</v>
      </c>
      <c r="B140" s="411" t="s">
        <v>176</v>
      </c>
      <c r="C140" s="411"/>
      <c r="D140" s="411"/>
      <c r="E140" s="411"/>
      <c r="F140" s="411"/>
      <c r="G140" s="144">
        <v>2800000</v>
      </c>
      <c r="H140" s="144">
        <v>105000</v>
      </c>
      <c r="I140" s="144">
        <v>105000</v>
      </c>
      <c r="J140" s="333"/>
    </row>
    <row r="141" spans="1:10" ht="12.75">
      <c r="A141" s="371"/>
      <c r="B141" s="411"/>
      <c r="C141" s="411"/>
      <c r="D141" s="411"/>
      <c r="E141" s="411"/>
      <c r="F141" s="411"/>
      <c r="G141" s="149">
        <v>2800000</v>
      </c>
      <c r="H141" s="149">
        <v>105000</v>
      </c>
      <c r="I141" s="149">
        <v>105000</v>
      </c>
      <c r="J141" s="333"/>
    </row>
    <row r="142" spans="1:10" ht="35.25" customHeight="1">
      <c r="A142" s="371"/>
      <c r="B142" s="411"/>
      <c r="C142" s="411"/>
      <c r="D142" s="411"/>
      <c r="E142" s="411"/>
      <c r="F142" s="411"/>
      <c r="G142" s="149"/>
      <c r="H142" s="149"/>
      <c r="I142" s="149"/>
      <c r="J142" s="333"/>
    </row>
    <row r="143" spans="1:10" ht="12.75">
      <c r="A143" s="279" t="s">
        <v>633</v>
      </c>
      <c r="B143" s="408" t="s">
        <v>429</v>
      </c>
      <c r="C143" s="279" t="s">
        <v>378</v>
      </c>
      <c r="D143" s="408">
        <v>1</v>
      </c>
      <c r="E143" s="350" t="s">
        <v>306</v>
      </c>
      <c r="F143" s="279" t="s">
        <v>152</v>
      </c>
      <c r="G143" s="147"/>
      <c r="H143" s="150">
        <v>2049.7</v>
      </c>
      <c r="I143" s="150">
        <v>2049.7</v>
      </c>
      <c r="J143" s="333"/>
    </row>
    <row r="144" spans="1:10" ht="12.75">
      <c r="A144" s="279"/>
      <c r="B144" s="408"/>
      <c r="C144" s="279"/>
      <c r="D144" s="408"/>
      <c r="E144" s="350"/>
      <c r="F144" s="279"/>
      <c r="G144" s="147"/>
      <c r="H144" s="150">
        <v>2350.3</v>
      </c>
      <c r="I144" s="150">
        <v>2350.3</v>
      </c>
      <c r="J144" s="333"/>
    </row>
    <row r="145" spans="1:10" ht="78.75" customHeight="1">
      <c r="A145" s="279"/>
      <c r="B145" s="408"/>
      <c r="C145" s="279"/>
      <c r="D145" s="408"/>
      <c r="E145" s="350"/>
      <c r="F145" s="279"/>
      <c r="G145" s="147"/>
      <c r="H145" s="147"/>
      <c r="I145" s="147"/>
      <c r="J145" s="333"/>
    </row>
    <row r="146" spans="1:10" ht="12.75">
      <c r="A146" s="279" t="s">
        <v>634</v>
      </c>
      <c r="B146" s="408" t="s">
        <v>430</v>
      </c>
      <c r="C146" s="279" t="s">
        <v>378</v>
      </c>
      <c r="D146" s="408">
        <v>1</v>
      </c>
      <c r="E146" s="350" t="s">
        <v>306</v>
      </c>
      <c r="F146" s="279" t="s">
        <v>152</v>
      </c>
      <c r="G146" s="147"/>
      <c r="H146" s="147">
        <v>1407.2</v>
      </c>
      <c r="I146" s="147">
        <v>1407.2</v>
      </c>
      <c r="J146" s="333"/>
    </row>
    <row r="147" spans="1:10" ht="12.75">
      <c r="A147" s="279"/>
      <c r="B147" s="408"/>
      <c r="C147" s="279"/>
      <c r="D147" s="408"/>
      <c r="E147" s="350"/>
      <c r="F147" s="279"/>
      <c r="G147" s="147"/>
      <c r="H147" s="147">
        <v>792.8</v>
      </c>
      <c r="I147" s="147">
        <v>792.8</v>
      </c>
      <c r="J147" s="333"/>
    </row>
    <row r="148" spans="1:10" ht="66.75" customHeight="1">
      <c r="A148" s="279"/>
      <c r="B148" s="408"/>
      <c r="C148" s="279"/>
      <c r="D148" s="408"/>
      <c r="E148" s="350"/>
      <c r="F148" s="279"/>
      <c r="G148" s="147"/>
      <c r="H148" s="147"/>
      <c r="I148" s="147"/>
      <c r="J148" s="333"/>
    </row>
    <row r="149" spans="1:10" ht="12.75">
      <c r="A149" s="279" t="s">
        <v>635</v>
      </c>
      <c r="B149" s="408" t="s">
        <v>431</v>
      </c>
      <c r="C149" s="279" t="s">
        <v>378</v>
      </c>
      <c r="D149" s="408">
        <v>1</v>
      </c>
      <c r="E149" s="350" t="s">
        <v>306</v>
      </c>
      <c r="F149" s="279" t="s">
        <v>152</v>
      </c>
      <c r="G149" s="147"/>
      <c r="H149" s="147">
        <v>13347.2</v>
      </c>
      <c r="I149" s="147">
        <v>13347.2</v>
      </c>
      <c r="J149" s="333"/>
    </row>
    <row r="150" spans="1:10" ht="12.75">
      <c r="A150" s="279"/>
      <c r="B150" s="408"/>
      <c r="C150" s="279"/>
      <c r="D150" s="408"/>
      <c r="E150" s="350"/>
      <c r="F150" s="279"/>
      <c r="G150" s="147"/>
      <c r="H150" s="147">
        <v>8652.8</v>
      </c>
      <c r="I150" s="147">
        <v>0</v>
      </c>
      <c r="J150" s="333"/>
    </row>
    <row r="151" spans="1:10" ht="78" customHeight="1">
      <c r="A151" s="279"/>
      <c r="B151" s="408"/>
      <c r="C151" s="279"/>
      <c r="D151" s="408"/>
      <c r="E151" s="350"/>
      <c r="F151" s="279"/>
      <c r="G151" s="147"/>
      <c r="H151" s="147"/>
      <c r="I151" s="147"/>
      <c r="J151" s="333"/>
    </row>
    <row r="152" spans="1:10" ht="12.75">
      <c r="A152" s="279" t="s">
        <v>636</v>
      </c>
      <c r="B152" s="408" t="s">
        <v>432</v>
      </c>
      <c r="C152" s="279" t="s">
        <v>378</v>
      </c>
      <c r="D152" s="408">
        <v>1</v>
      </c>
      <c r="E152" s="350" t="s">
        <v>306</v>
      </c>
      <c r="F152" s="279" t="s">
        <v>152</v>
      </c>
      <c r="G152" s="147"/>
      <c r="H152" s="147">
        <v>13265.5</v>
      </c>
      <c r="I152" s="147">
        <v>13265.5</v>
      </c>
      <c r="J152" s="333"/>
    </row>
    <row r="153" spans="1:10" ht="12.75">
      <c r="A153" s="279"/>
      <c r="B153" s="408"/>
      <c r="C153" s="279"/>
      <c r="D153" s="408"/>
      <c r="E153" s="350"/>
      <c r="F153" s="279"/>
      <c r="G153" s="147"/>
      <c r="H153" s="147">
        <v>8734.5</v>
      </c>
      <c r="I153" s="147">
        <v>0</v>
      </c>
      <c r="J153" s="333"/>
    </row>
    <row r="154" spans="1:10" ht="63" customHeight="1">
      <c r="A154" s="279"/>
      <c r="B154" s="408"/>
      <c r="C154" s="279"/>
      <c r="D154" s="408"/>
      <c r="E154" s="350"/>
      <c r="F154" s="279"/>
      <c r="G154" s="147"/>
      <c r="H154" s="147"/>
      <c r="I154" s="147"/>
      <c r="J154" s="333"/>
    </row>
    <row r="155" spans="1:10" ht="12.75">
      <c r="A155" s="279" t="s">
        <v>637</v>
      </c>
      <c r="B155" s="408" t="s">
        <v>669</v>
      </c>
      <c r="C155" s="279" t="s">
        <v>378</v>
      </c>
      <c r="D155" s="408">
        <v>1</v>
      </c>
      <c r="E155" s="350" t="s">
        <v>306</v>
      </c>
      <c r="F155" s="279" t="s">
        <v>152</v>
      </c>
      <c r="G155" s="147"/>
      <c r="H155" s="147">
        <v>13084</v>
      </c>
      <c r="I155" s="147">
        <v>13084</v>
      </c>
      <c r="J155" s="333"/>
    </row>
    <row r="156" spans="1:10" ht="12.75">
      <c r="A156" s="279"/>
      <c r="B156" s="421"/>
      <c r="C156" s="279"/>
      <c r="D156" s="408"/>
      <c r="E156" s="350"/>
      <c r="F156" s="279"/>
      <c r="G156" s="147"/>
      <c r="H156" s="147">
        <v>8916.5</v>
      </c>
      <c r="I156" s="147">
        <v>8916.5</v>
      </c>
      <c r="J156" s="333"/>
    </row>
    <row r="157" spans="1:10" ht="64.5" customHeight="1">
      <c r="A157" s="279"/>
      <c r="B157" s="421"/>
      <c r="C157" s="279"/>
      <c r="D157" s="408"/>
      <c r="E157" s="350"/>
      <c r="F157" s="279"/>
      <c r="G157" s="147"/>
      <c r="H157" s="147"/>
      <c r="I157" s="147"/>
      <c r="J157" s="333"/>
    </row>
    <row r="158" spans="1:10" ht="12.75">
      <c r="A158" s="279" t="s">
        <v>638</v>
      </c>
      <c r="B158" s="408" t="s">
        <v>670</v>
      </c>
      <c r="C158" s="279" t="s">
        <v>378</v>
      </c>
      <c r="D158" s="408">
        <v>1</v>
      </c>
      <c r="E158" s="350" t="s">
        <v>306</v>
      </c>
      <c r="F158" s="279" t="s">
        <v>152</v>
      </c>
      <c r="G158" s="147"/>
      <c r="H158" s="147">
        <v>13472.7</v>
      </c>
      <c r="I158" s="147">
        <v>13472.7</v>
      </c>
      <c r="J158" s="333"/>
    </row>
    <row r="159" spans="1:10" ht="12.75">
      <c r="A159" s="279"/>
      <c r="B159" s="408"/>
      <c r="C159" s="279"/>
      <c r="D159" s="408"/>
      <c r="E159" s="350"/>
      <c r="F159" s="279"/>
      <c r="G159" s="147"/>
      <c r="H159" s="147">
        <v>8527.3</v>
      </c>
      <c r="I159" s="147">
        <v>1500</v>
      </c>
      <c r="J159" s="333"/>
    </row>
    <row r="160" spans="1:10" ht="66.75" customHeight="1">
      <c r="A160" s="279"/>
      <c r="B160" s="408"/>
      <c r="C160" s="279"/>
      <c r="D160" s="408"/>
      <c r="E160" s="350"/>
      <c r="F160" s="279"/>
      <c r="G160" s="147"/>
      <c r="H160" s="147"/>
      <c r="I160" s="147"/>
      <c r="J160" s="333"/>
    </row>
    <row r="161" spans="1:10" ht="12.75">
      <c r="A161" s="279" t="s">
        <v>639</v>
      </c>
      <c r="B161" s="408" t="s">
        <v>433</v>
      </c>
      <c r="C161" s="279" t="s">
        <v>378</v>
      </c>
      <c r="D161" s="408">
        <v>1</v>
      </c>
      <c r="E161" s="350" t="s">
        <v>306</v>
      </c>
      <c r="F161" s="279" t="s">
        <v>152</v>
      </c>
      <c r="G161" s="147"/>
      <c r="H161" s="147">
        <v>8092.2</v>
      </c>
      <c r="I161" s="147">
        <v>8092.2</v>
      </c>
      <c r="J161" s="333"/>
    </row>
    <row r="162" spans="1:10" ht="12.75">
      <c r="A162" s="279"/>
      <c r="B162" s="408"/>
      <c r="C162" s="279"/>
      <c r="D162" s="408"/>
      <c r="E162" s="350"/>
      <c r="F162" s="279"/>
      <c r="G162" s="147"/>
      <c r="H162" s="147">
        <v>5107.8</v>
      </c>
      <c r="I162" s="147">
        <v>0</v>
      </c>
      <c r="J162" s="333"/>
    </row>
    <row r="163" spans="1:10" ht="75.75" customHeight="1">
      <c r="A163" s="279"/>
      <c r="B163" s="408"/>
      <c r="C163" s="279"/>
      <c r="D163" s="408"/>
      <c r="E163" s="350"/>
      <c r="F163" s="279"/>
      <c r="G163" s="147"/>
      <c r="H163" s="147"/>
      <c r="I163" s="147"/>
      <c r="J163" s="333"/>
    </row>
    <row r="164" spans="1:10" ht="12.75">
      <c r="A164" s="279" t="s">
        <v>640</v>
      </c>
      <c r="B164" s="408" t="s">
        <v>671</v>
      </c>
      <c r="C164" s="279" t="s">
        <v>378</v>
      </c>
      <c r="D164" s="408">
        <v>1</v>
      </c>
      <c r="E164" s="350" t="s">
        <v>306</v>
      </c>
      <c r="F164" s="279" t="s">
        <v>152</v>
      </c>
      <c r="G164" s="147"/>
      <c r="H164" s="147">
        <v>10963</v>
      </c>
      <c r="I164" s="147">
        <v>10963</v>
      </c>
      <c r="J164" s="333"/>
    </row>
    <row r="165" spans="1:10" ht="12.75">
      <c r="A165" s="279"/>
      <c r="B165" s="408"/>
      <c r="C165" s="279"/>
      <c r="D165" s="408"/>
      <c r="E165" s="350"/>
      <c r="F165" s="279"/>
      <c r="G165" s="147"/>
      <c r="H165" s="147">
        <v>11037</v>
      </c>
      <c r="I165" s="147">
        <v>11037</v>
      </c>
      <c r="J165" s="333"/>
    </row>
    <row r="166" spans="1:10" ht="62.25" customHeight="1">
      <c r="A166" s="279"/>
      <c r="B166" s="408"/>
      <c r="C166" s="279"/>
      <c r="D166" s="408"/>
      <c r="E166" s="350"/>
      <c r="F166" s="279"/>
      <c r="G166" s="147"/>
      <c r="H166" s="147"/>
      <c r="I166" s="147"/>
      <c r="J166" s="333"/>
    </row>
    <row r="167" spans="1:10" ht="12.75">
      <c r="A167" s="279" t="s">
        <v>641</v>
      </c>
      <c r="B167" s="408" t="s">
        <v>672</v>
      </c>
      <c r="C167" s="279" t="s">
        <v>378</v>
      </c>
      <c r="D167" s="408">
        <v>1</v>
      </c>
      <c r="E167" s="350" t="s">
        <v>306</v>
      </c>
      <c r="F167" s="279" t="s">
        <v>152</v>
      </c>
      <c r="G167" s="147"/>
      <c r="H167" s="147">
        <v>6238</v>
      </c>
      <c r="I167" s="147">
        <v>6238</v>
      </c>
      <c r="J167" s="333"/>
    </row>
    <row r="168" spans="1:10" ht="12.75">
      <c r="A168" s="279"/>
      <c r="B168" s="408"/>
      <c r="C168" s="279"/>
      <c r="D168" s="408"/>
      <c r="E168" s="350"/>
      <c r="F168" s="279"/>
      <c r="G168" s="147"/>
      <c r="H168" s="147">
        <v>4762</v>
      </c>
      <c r="I168" s="147">
        <v>4762</v>
      </c>
      <c r="J168" s="333"/>
    </row>
    <row r="169" spans="1:10" ht="63.75" customHeight="1">
      <c r="A169" s="279"/>
      <c r="B169" s="408"/>
      <c r="C169" s="279"/>
      <c r="D169" s="408"/>
      <c r="E169" s="350"/>
      <c r="F169" s="279"/>
      <c r="G169" s="147"/>
      <c r="H169" s="147"/>
      <c r="I169" s="147"/>
      <c r="J169" s="333"/>
    </row>
    <row r="170" spans="1:10" ht="12.75">
      <c r="A170" s="279" t="s">
        <v>642</v>
      </c>
      <c r="B170" s="408" t="s">
        <v>673</v>
      </c>
      <c r="C170" s="279" t="s">
        <v>378</v>
      </c>
      <c r="D170" s="408">
        <v>1</v>
      </c>
      <c r="E170" s="350" t="s">
        <v>306</v>
      </c>
      <c r="F170" s="279" t="s">
        <v>152</v>
      </c>
      <c r="G170" s="147"/>
      <c r="H170" s="147">
        <v>13299.3</v>
      </c>
      <c r="I170" s="147">
        <v>13299.3</v>
      </c>
      <c r="J170" s="333"/>
    </row>
    <row r="171" spans="1:10" ht="12.75">
      <c r="A171" s="279"/>
      <c r="B171" s="408"/>
      <c r="C171" s="279"/>
      <c r="D171" s="408"/>
      <c r="E171" s="350"/>
      <c r="F171" s="279"/>
      <c r="G171" s="147"/>
      <c r="H171" s="147">
        <v>8700.7</v>
      </c>
      <c r="I171" s="147">
        <v>20000</v>
      </c>
      <c r="J171" s="333"/>
    </row>
    <row r="172" spans="1:10" ht="62.25" customHeight="1">
      <c r="A172" s="279"/>
      <c r="B172" s="408"/>
      <c r="C172" s="279"/>
      <c r="D172" s="408"/>
      <c r="E172" s="350"/>
      <c r="F172" s="279"/>
      <c r="G172" s="147"/>
      <c r="H172" s="147"/>
      <c r="I172" s="147"/>
      <c r="J172" s="333"/>
    </row>
    <row r="173" spans="1:10" ht="12.75">
      <c r="A173" s="279" t="s">
        <v>643</v>
      </c>
      <c r="B173" s="408" t="s">
        <v>434</v>
      </c>
      <c r="C173" s="279" t="s">
        <v>378</v>
      </c>
      <c r="D173" s="408">
        <v>1</v>
      </c>
      <c r="E173" s="350" t="s">
        <v>306</v>
      </c>
      <c r="F173" s="279" t="s">
        <v>152</v>
      </c>
      <c r="G173" s="147"/>
      <c r="H173" s="147">
        <v>5238.2</v>
      </c>
      <c r="I173" s="147">
        <v>5238.2</v>
      </c>
      <c r="J173" s="333"/>
    </row>
    <row r="174" spans="1:10" ht="12.75">
      <c r="A174" s="279"/>
      <c r="B174" s="408"/>
      <c r="C174" s="279"/>
      <c r="D174" s="408"/>
      <c r="E174" s="350"/>
      <c r="F174" s="279"/>
      <c r="G174" s="147"/>
      <c r="H174" s="147">
        <v>3561.8</v>
      </c>
      <c r="I174" s="147">
        <v>2346.73</v>
      </c>
      <c r="J174" s="333"/>
    </row>
    <row r="175" spans="1:10" ht="67.5" customHeight="1">
      <c r="A175" s="279"/>
      <c r="B175" s="408"/>
      <c r="C175" s="279"/>
      <c r="D175" s="408"/>
      <c r="E175" s="350"/>
      <c r="F175" s="279"/>
      <c r="G175" s="147"/>
      <c r="H175" s="147"/>
      <c r="I175" s="147"/>
      <c r="J175" s="333"/>
    </row>
    <row r="176" spans="1:10" ht="12.75">
      <c r="A176" s="279" t="s">
        <v>644</v>
      </c>
      <c r="B176" s="408" t="s">
        <v>674</v>
      </c>
      <c r="C176" s="279" t="s">
        <v>378</v>
      </c>
      <c r="D176" s="408">
        <v>1</v>
      </c>
      <c r="E176" s="350" t="s">
        <v>306</v>
      </c>
      <c r="F176" s="279" t="s">
        <v>152</v>
      </c>
      <c r="G176" s="147"/>
      <c r="H176" s="147">
        <v>13011.1</v>
      </c>
      <c r="I176" s="147">
        <v>13011.1</v>
      </c>
      <c r="J176" s="333"/>
    </row>
    <row r="177" spans="1:10" ht="12.75">
      <c r="A177" s="279"/>
      <c r="B177" s="408"/>
      <c r="C177" s="279"/>
      <c r="D177" s="408"/>
      <c r="E177" s="350"/>
      <c r="F177" s="279"/>
      <c r="G177" s="147"/>
      <c r="H177" s="147">
        <v>8988.9</v>
      </c>
      <c r="I177" s="147">
        <v>0</v>
      </c>
      <c r="J177" s="333"/>
    </row>
    <row r="178" spans="1:10" ht="69.75" customHeight="1">
      <c r="A178" s="279"/>
      <c r="B178" s="408"/>
      <c r="C178" s="279"/>
      <c r="D178" s="408"/>
      <c r="E178" s="350"/>
      <c r="F178" s="279"/>
      <c r="G178" s="147"/>
      <c r="H178" s="147"/>
      <c r="I178" s="147"/>
      <c r="J178" s="333"/>
    </row>
    <row r="179" spans="1:10" ht="12.75">
      <c r="A179" s="279" t="s">
        <v>645</v>
      </c>
      <c r="B179" s="408" t="s">
        <v>435</v>
      </c>
      <c r="C179" s="279" t="s">
        <v>378</v>
      </c>
      <c r="D179" s="408">
        <v>1</v>
      </c>
      <c r="E179" s="350" t="s">
        <v>306</v>
      </c>
      <c r="F179" s="279" t="s">
        <v>152</v>
      </c>
      <c r="G179" s="147"/>
      <c r="H179" s="147">
        <v>12956.1</v>
      </c>
      <c r="I179" s="147">
        <v>12956.1</v>
      </c>
      <c r="J179" s="333"/>
    </row>
    <row r="180" spans="1:10" ht="12.75">
      <c r="A180" s="279"/>
      <c r="B180" s="408"/>
      <c r="C180" s="279"/>
      <c r="D180" s="408"/>
      <c r="E180" s="350"/>
      <c r="F180" s="279"/>
      <c r="G180" s="147"/>
      <c r="H180" s="147">
        <v>9043.9</v>
      </c>
      <c r="I180" s="147">
        <v>8677.2</v>
      </c>
      <c r="J180" s="333"/>
    </row>
    <row r="181" spans="1:10" ht="64.5" customHeight="1">
      <c r="A181" s="279"/>
      <c r="B181" s="408"/>
      <c r="C181" s="279"/>
      <c r="D181" s="408"/>
      <c r="E181" s="350"/>
      <c r="F181" s="279"/>
      <c r="G181" s="147"/>
      <c r="H181" s="147"/>
      <c r="I181" s="147"/>
      <c r="J181" s="333"/>
    </row>
    <row r="182" spans="1:10" ht="12.75">
      <c r="A182" s="279" t="s">
        <v>646</v>
      </c>
      <c r="B182" s="408" t="s">
        <v>436</v>
      </c>
      <c r="C182" s="279" t="s">
        <v>378</v>
      </c>
      <c r="D182" s="408">
        <v>1</v>
      </c>
      <c r="E182" s="350" t="s">
        <v>306</v>
      </c>
      <c r="F182" s="279" t="s">
        <v>152</v>
      </c>
      <c r="G182" s="147"/>
      <c r="H182" s="147">
        <v>9351.3</v>
      </c>
      <c r="I182" s="147">
        <v>9351.3</v>
      </c>
      <c r="J182" s="333"/>
    </row>
    <row r="183" spans="1:10" ht="12.75">
      <c r="A183" s="279"/>
      <c r="B183" s="408"/>
      <c r="C183" s="279"/>
      <c r="D183" s="408"/>
      <c r="E183" s="350"/>
      <c r="F183" s="279"/>
      <c r="G183" s="147"/>
      <c r="H183" s="147">
        <v>12648.7</v>
      </c>
      <c r="I183" s="147">
        <v>3365.8</v>
      </c>
      <c r="J183" s="333"/>
    </row>
    <row r="184" spans="1:10" ht="66" customHeight="1">
      <c r="A184" s="279"/>
      <c r="B184" s="408"/>
      <c r="C184" s="279"/>
      <c r="D184" s="408"/>
      <c r="E184" s="350"/>
      <c r="F184" s="279"/>
      <c r="G184" s="147"/>
      <c r="H184" s="147"/>
      <c r="I184" s="147"/>
      <c r="J184" s="333"/>
    </row>
    <row r="185" spans="1:10" ht="12.75">
      <c r="A185" s="279" t="s">
        <v>647</v>
      </c>
      <c r="B185" s="408" t="s">
        <v>437</v>
      </c>
      <c r="C185" s="279" t="s">
        <v>378</v>
      </c>
      <c r="D185" s="408">
        <v>1</v>
      </c>
      <c r="E185" s="350" t="s">
        <v>306</v>
      </c>
      <c r="F185" s="279" t="s">
        <v>152</v>
      </c>
      <c r="G185" s="147"/>
      <c r="H185" s="147">
        <v>9489.1</v>
      </c>
      <c r="I185" s="147">
        <v>9489.1</v>
      </c>
      <c r="J185" s="333"/>
    </row>
    <row r="186" spans="1:10" ht="12.75">
      <c r="A186" s="279"/>
      <c r="B186" s="408"/>
      <c r="C186" s="279"/>
      <c r="D186" s="408"/>
      <c r="E186" s="350"/>
      <c r="F186" s="279"/>
      <c r="G186" s="147"/>
      <c r="H186" s="147">
        <v>12895.93</v>
      </c>
      <c r="I186" s="147">
        <v>11028.53</v>
      </c>
      <c r="J186" s="333"/>
    </row>
    <row r="187" spans="1:10" ht="69" customHeight="1">
      <c r="A187" s="279"/>
      <c r="B187" s="408"/>
      <c r="C187" s="279"/>
      <c r="D187" s="408"/>
      <c r="E187" s="350"/>
      <c r="F187" s="279"/>
      <c r="G187" s="147"/>
      <c r="H187" s="147"/>
      <c r="I187" s="147"/>
      <c r="J187" s="333"/>
    </row>
    <row r="188" spans="1:10" ht="12.75">
      <c r="A188" s="279" t="s">
        <v>648</v>
      </c>
      <c r="B188" s="408" t="s">
        <v>438</v>
      </c>
      <c r="C188" s="279" t="s">
        <v>378</v>
      </c>
      <c r="D188" s="408">
        <v>1</v>
      </c>
      <c r="E188" s="350" t="s">
        <v>306</v>
      </c>
      <c r="F188" s="279" t="s">
        <v>152</v>
      </c>
      <c r="G188" s="147"/>
      <c r="H188" s="147">
        <v>1292.8</v>
      </c>
      <c r="I188" s="147">
        <v>1292.8</v>
      </c>
      <c r="J188" s="333"/>
    </row>
    <row r="189" spans="1:10" ht="12.75">
      <c r="A189" s="279"/>
      <c r="B189" s="408"/>
      <c r="C189" s="279"/>
      <c r="D189" s="408"/>
      <c r="E189" s="350"/>
      <c r="F189" s="279"/>
      <c r="G189" s="147"/>
      <c r="H189" s="147">
        <v>908</v>
      </c>
      <c r="I189" s="147">
        <v>907.12</v>
      </c>
      <c r="J189" s="333"/>
    </row>
    <row r="190" spans="1:10" ht="67.5" customHeight="1">
      <c r="A190" s="279"/>
      <c r="B190" s="408"/>
      <c r="C190" s="279"/>
      <c r="D190" s="408"/>
      <c r="E190" s="350"/>
      <c r="F190" s="279"/>
      <c r="G190" s="147"/>
      <c r="H190" s="147"/>
      <c r="I190" s="147"/>
      <c r="J190" s="333"/>
    </row>
    <row r="191" spans="1:10" ht="12.75">
      <c r="A191" s="279" t="s">
        <v>649</v>
      </c>
      <c r="B191" s="408" t="s">
        <v>439</v>
      </c>
      <c r="C191" s="279" t="s">
        <v>378</v>
      </c>
      <c r="D191" s="408">
        <v>1</v>
      </c>
      <c r="E191" s="350" t="s">
        <v>306</v>
      </c>
      <c r="F191" s="279" t="s">
        <v>152</v>
      </c>
      <c r="G191" s="147"/>
      <c r="H191" s="147">
        <v>10398.5</v>
      </c>
      <c r="I191" s="147">
        <v>10398.5</v>
      </c>
      <c r="J191" s="333"/>
    </row>
    <row r="192" spans="1:10" ht="12.75">
      <c r="A192" s="279"/>
      <c r="B192" s="408"/>
      <c r="C192" s="279"/>
      <c r="D192" s="408"/>
      <c r="E192" s="350"/>
      <c r="F192" s="279"/>
      <c r="G192" s="147"/>
      <c r="H192" s="147">
        <v>11601.5</v>
      </c>
      <c r="I192" s="147">
        <v>9506.69</v>
      </c>
      <c r="J192" s="333"/>
    </row>
    <row r="193" spans="1:10" ht="66" customHeight="1">
      <c r="A193" s="279"/>
      <c r="B193" s="408"/>
      <c r="C193" s="279"/>
      <c r="D193" s="408"/>
      <c r="E193" s="350"/>
      <c r="F193" s="279"/>
      <c r="G193" s="147"/>
      <c r="H193" s="147"/>
      <c r="I193" s="147"/>
      <c r="J193" s="333"/>
    </row>
    <row r="194" spans="1:10" ht="12.75">
      <c r="A194" s="279" t="s">
        <v>650</v>
      </c>
      <c r="B194" s="408" t="s">
        <v>440</v>
      </c>
      <c r="C194" s="279" t="s">
        <v>378</v>
      </c>
      <c r="D194" s="408">
        <v>1</v>
      </c>
      <c r="E194" s="350" t="s">
        <v>306</v>
      </c>
      <c r="F194" s="279" t="s">
        <v>152</v>
      </c>
      <c r="G194" s="147"/>
      <c r="H194" s="147">
        <v>6648.1</v>
      </c>
      <c r="I194" s="147">
        <v>6648.1</v>
      </c>
      <c r="J194" s="333"/>
    </row>
    <row r="195" spans="1:10" ht="12.75">
      <c r="A195" s="279"/>
      <c r="B195" s="408"/>
      <c r="C195" s="279"/>
      <c r="D195" s="408"/>
      <c r="E195" s="350"/>
      <c r="F195" s="279"/>
      <c r="G195" s="147"/>
      <c r="H195" s="147">
        <v>8751.9</v>
      </c>
      <c r="I195" s="147">
        <v>4368.98</v>
      </c>
      <c r="J195" s="333"/>
    </row>
    <row r="196" spans="1:10" ht="70.5" customHeight="1">
      <c r="A196" s="279"/>
      <c r="B196" s="408"/>
      <c r="C196" s="279"/>
      <c r="D196" s="408"/>
      <c r="E196" s="350"/>
      <c r="F196" s="279"/>
      <c r="G196" s="147"/>
      <c r="H196" s="147"/>
      <c r="I196" s="147"/>
      <c r="J196" s="333"/>
    </row>
    <row r="197" spans="1:10" ht="12.75">
      <c r="A197" s="279" t="s">
        <v>651</v>
      </c>
      <c r="B197" s="408" t="s">
        <v>441</v>
      </c>
      <c r="C197" s="279" t="s">
        <v>378</v>
      </c>
      <c r="D197" s="408">
        <v>1</v>
      </c>
      <c r="E197" s="350" t="s">
        <v>306</v>
      </c>
      <c r="F197" s="279" t="s">
        <v>152</v>
      </c>
      <c r="G197" s="147"/>
      <c r="H197" s="147">
        <v>8642.9</v>
      </c>
      <c r="I197" s="147">
        <v>8642.9</v>
      </c>
      <c r="J197" s="333"/>
    </row>
    <row r="198" spans="1:10" ht="12.75">
      <c r="A198" s="279"/>
      <c r="B198" s="408"/>
      <c r="C198" s="279"/>
      <c r="D198" s="408"/>
      <c r="E198" s="350"/>
      <c r="F198" s="279"/>
      <c r="G198" s="147"/>
      <c r="H198" s="147">
        <v>13357.1</v>
      </c>
      <c r="I198" s="147">
        <v>17862.3</v>
      </c>
      <c r="J198" s="333"/>
    </row>
    <row r="199" spans="1:10" ht="66.75" customHeight="1">
      <c r="A199" s="279"/>
      <c r="B199" s="408"/>
      <c r="C199" s="279"/>
      <c r="D199" s="408"/>
      <c r="E199" s="350"/>
      <c r="F199" s="279"/>
      <c r="G199" s="147"/>
      <c r="H199" s="147"/>
      <c r="I199" s="147"/>
      <c r="J199" s="333"/>
    </row>
    <row r="200" spans="1:10" ht="12.75">
      <c r="A200" s="279" t="s">
        <v>652</v>
      </c>
      <c r="B200" s="408" t="s">
        <v>442</v>
      </c>
      <c r="C200" s="279" t="s">
        <v>378</v>
      </c>
      <c r="D200" s="408">
        <v>1</v>
      </c>
      <c r="E200" s="350" t="s">
        <v>306</v>
      </c>
      <c r="F200" s="279" t="s">
        <v>152</v>
      </c>
      <c r="G200" s="147"/>
      <c r="H200" s="147">
        <v>13024.5</v>
      </c>
      <c r="I200" s="147">
        <v>13024.5</v>
      </c>
      <c r="J200" s="333"/>
    </row>
    <row r="201" spans="1:10" ht="12.75">
      <c r="A201" s="279"/>
      <c r="B201" s="408"/>
      <c r="C201" s="279"/>
      <c r="D201" s="408"/>
      <c r="E201" s="350"/>
      <c r="F201" s="279"/>
      <c r="G201" s="147"/>
      <c r="H201" s="147">
        <v>8975.5</v>
      </c>
      <c r="I201" s="147">
        <v>4987.09</v>
      </c>
      <c r="J201" s="333"/>
    </row>
    <row r="202" spans="1:10" ht="63.75" customHeight="1">
      <c r="A202" s="279"/>
      <c r="B202" s="408"/>
      <c r="C202" s="279"/>
      <c r="D202" s="408"/>
      <c r="E202" s="350"/>
      <c r="F202" s="279"/>
      <c r="G202" s="147"/>
      <c r="H202" s="147"/>
      <c r="I202" s="147"/>
      <c r="J202" s="333"/>
    </row>
    <row r="203" spans="1:10" ht="12.75">
      <c r="A203" s="279" t="s">
        <v>653</v>
      </c>
      <c r="B203" s="408" t="s">
        <v>443</v>
      </c>
      <c r="C203" s="279" t="s">
        <v>378</v>
      </c>
      <c r="D203" s="408">
        <v>1</v>
      </c>
      <c r="E203" s="350" t="s">
        <v>306</v>
      </c>
      <c r="F203" s="279" t="s">
        <v>152</v>
      </c>
      <c r="G203" s="147"/>
      <c r="H203" s="147">
        <v>13289.3</v>
      </c>
      <c r="I203" s="147">
        <v>13289.3</v>
      </c>
      <c r="J203" s="333"/>
    </row>
    <row r="204" spans="1:10" ht="12.75">
      <c r="A204" s="279"/>
      <c r="B204" s="408"/>
      <c r="C204" s="279"/>
      <c r="D204" s="408"/>
      <c r="E204" s="350"/>
      <c r="F204" s="279"/>
      <c r="G204" s="147"/>
      <c r="H204" s="147">
        <v>8710.7</v>
      </c>
      <c r="I204" s="147">
        <v>7881.93</v>
      </c>
      <c r="J204" s="333"/>
    </row>
    <row r="205" spans="1:10" ht="63.75" customHeight="1">
      <c r="A205" s="279"/>
      <c r="B205" s="408"/>
      <c r="C205" s="279"/>
      <c r="D205" s="408"/>
      <c r="E205" s="350"/>
      <c r="F205" s="279"/>
      <c r="G205" s="147"/>
      <c r="H205" s="147"/>
      <c r="I205" s="147"/>
      <c r="J205" s="333"/>
    </row>
    <row r="206" spans="1:10" ht="12.75">
      <c r="A206" s="279" t="s">
        <v>654</v>
      </c>
      <c r="B206" s="408" t="s">
        <v>444</v>
      </c>
      <c r="C206" s="279" t="s">
        <v>378</v>
      </c>
      <c r="D206" s="408">
        <v>1</v>
      </c>
      <c r="E206" s="350" t="s">
        <v>306</v>
      </c>
      <c r="F206" s="279" t="s">
        <v>152</v>
      </c>
      <c r="G206" s="147"/>
      <c r="H206" s="147">
        <v>9396.8</v>
      </c>
      <c r="I206" s="147">
        <v>9396.8</v>
      </c>
      <c r="J206" s="333"/>
    </row>
    <row r="207" spans="1:10" ht="12.75">
      <c r="A207" s="279"/>
      <c r="B207" s="408"/>
      <c r="C207" s="279"/>
      <c r="D207" s="408"/>
      <c r="E207" s="350"/>
      <c r="F207" s="279"/>
      <c r="G207" s="147"/>
      <c r="H207" s="147">
        <v>12603.2</v>
      </c>
      <c r="I207" s="147">
        <v>11997.99</v>
      </c>
      <c r="J207" s="333"/>
    </row>
    <row r="208" spans="1:10" ht="69.75" customHeight="1">
      <c r="A208" s="279"/>
      <c r="B208" s="408"/>
      <c r="C208" s="279"/>
      <c r="D208" s="408"/>
      <c r="E208" s="350"/>
      <c r="F208" s="279"/>
      <c r="G208" s="147"/>
      <c r="H208" s="147"/>
      <c r="I208" s="147"/>
      <c r="J208" s="333"/>
    </row>
    <row r="209" spans="1:10" ht="12.75">
      <c r="A209" s="279" t="s">
        <v>655</v>
      </c>
      <c r="B209" s="408" t="s">
        <v>445</v>
      </c>
      <c r="C209" s="279" t="s">
        <v>378</v>
      </c>
      <c r="D209" s="408">
        <v>1</v>
      </c>
      <c r="E209" s="350" t="s">
        <v>306</v>
      </c>
      <c r="F209" s="279" t="s">
        <v>152</v>
      </c>
      <c r="G209" s="147"/>
      <c r="H209" s="147">
        <v>9223.8</v>
      </c>
      <c r="I209" s="147">
        <v>9223.8</v>
      </c>
      <c r="J209" s="333"/>
    </row>
    <row r="210" spans="1:10" ht="12.75">
      <c r="A210" s="279"/>
      <c r="B210" s="408"/>
      <c r="C210" s="279"/>
      <c r="D210" s="408"/>
      <c r="E210" s="350"/>
      <c r="F210" s="279"/>
      <c r="G210" s="147"/>
      <c r="H210" s="147">
        <v>10576.2</v>
      </c>
      <c r="I210" s="147">
        <v>10576.2</v>
      </c>
      <c r="J210" s="333"/>
    </row>
    <row r="211" spans="1:10" ht="67.5" customHeight="1">
      <c r="A211" s="279"/>
      <c r="B211" s="408"/>
      <c r="C211" s="279"/>
      <c r="D211" s="408"/>
      <c r="E211" s="350"/>
      <c r="F211" s="279"/>
      <c r="G211" s="147"/>
      <c r="H211" s="147"/>
      <c r="I211" s="147"/>
      <c r="J211" s="333"/>
    </row>
    <row r="212" spans="1:10" ht="12.75">
      <c r="A212" s="279" t="s">
        <v>656</v>
      </c>
      <c r="B212" s="408" t="s">
        <v>446</v>
      </c>
      <c r="C212" s="279" t="s">
        <v>378</v>
      </c>
      <c r="D212" s="408">
        <v>1</v>
      </c>
      <c r="E212" s="350" t="s">
        <v>306</v>
      </c>
      <c r="F212" s="279" t="s">
        <v>152</v>
      </c>
      <c r="G212" s="147"/>
      <c r="H212" s="147">
        <v>10732.6</v>
      </c>
      <c r="I212" s="147">
        <v>10732.6</v>
      </c>
      <c r="J212" s="333"/>
    </row>
    <row r="213" spans="1:10" ht="12.75">
      <c r="A213" s="279"/>
      <c r="B213" s="408"/>
      <c r="C213" s="279"/>
      <c r="D213" s="408"/>
      <c r="E213" s="350"/>
      <c r="F213" s="279"/>
      <c r="G213" s="147"/>
      <c r="H213" s="147">
        <v>11267.4</v>
      </c>
      <c r="I213" s="147">
        <v>12442.7</v>
      </c>
      <c r="J213" s="333"/>
    </row>
    <row r="214" spans="1:10" ht="66" customHeight="1">
      <c r="A214" s="279"/>
      <c r="B214" s="408"/>
      <c r="C214" s="279"/>
      <c r="D214" s="408"/>
      <c r="E214" s="350"/>
      <c r="F214" s="279"/>
      <c r="G214" s="147"/>
      <c r="H214" s="147"/>
      <c r="I214" s="147"/>
      <c r="J214" s="333"/>
    </row>
    <row r="215" spans="1:10" ht="12.75">
      <c r="A215" s="279" t="s">
        <v>657</v>
      </c>
      <c r="B215" s="408" t="s">
        <v>447</v>
      </c>
      <c r="C215" s="279" t="s">
        <v>378</v>
      </c>
      <c r="D215" s="408">
        <v>1</v>
      </c>
      <c r="E215" s="350" t="s">
        <v>306</v>
      </c>
      <c r="F215" s="279" t="s">
        <v>152</v>
      </c>
      <c r="G215" s="147"/>
      <c r="H215" s="147">
        <v>9729.1</v>
      </c>
      <c r="I215" s="147">
        <v>9729.1</v>
      </c>
      <c r="J215" s="333"/>
    </row>
    <row r="216" spans="1:10" ht="12.75">
      <c r="A216" s="279"/>
      <c r="B216" s="408"/>
      <c r="C216" s="279"/>
      <c r="D216" s="408"/>
      <c r="E216" s="350"/>
      <c r="F216" s="279"/>
      <c r="G216" s="147"/>
      <c r="H216" s="147">
        <v>12270.9</v>
      </c>
      <c r="I216" s="147">
        <v>12513.1</v>
      </c>
      <c r="J216" s="333"/>
    </row>
    <row r="217" spans="1:10" ht="65.25" customHeight="1">
      <c r="A217" s="279"/>
      <c r="B217" s="408"/>
      <c r="C217" s="279"/>
      <c r="D217" s="408"/>
      <c r="E217" s="350"/>
      <c r="F217" s="279"/>
      <c r="G217" s="147"/>
      <c r="H217" s="147"/>
      <c r="I217" s="147"/>
      <c r="J217" s="333"/>
    </row>
    <row r="218" spans="1:10" ht="12.75">
      <c r="A218" s="279" t="s">
        <v>658</v>
      </c>
      <c r="B218" s="408" t="s">
        <v>448</v>
      </c>
      <c r="C218" s="279" t="s">
        <v>378</v>
      </c>
      <c r="D218" s="408">
        <v>1</v>
      </c>
      <c r="E218" s="350" t="s">
        <v>306</v>
      </c>
      <c r="F218" s="279" t="s">
        <v>152</v>
      </c>
      <c r="G218" s="147"/>
      <c r="H218" s="147">
        <v>3955.5</v>
      </c>
      <c r="I218" s="147">
        <v>3955.5</v>
      </c>
      <c r="J218" s="333"/>
    </row>
    <row r="219" spans="1:10" ht="12.75">
      <c r="A219" s="279"/>
      <c r="B219" s="408"/>
      <c r="C219" s="279"/>
      <c r="D219" s="408"/>
      <c r="E219" s="350"/>
      <c r="F219" s="279"/>
      <c r="G219" s="147"/>
      <c r="H219" s="147">
        <v>2644.5</v>
      </c>
      <c r="I219" s="147">
        <v>1525</v>
      </c>
      <c r="J219" s="333"/>
    </row>
    <row r="220" spans="1:10" ht="67.5" customHeight="1">
      <c r="A220" s="279"/>
      <c r="B220" s="408"/>
      <c r="C220" s="279"/>
      <c r="D220" s="408"/>
      <c r="E220" s="350"/>
      <c r="F220" s="279"/>
      <c r="G220" s="147"/>
      <c r="H220" s="147"/>
      <c r="I220" s="147"/>
      <c r="J220" s="333"/>
    </row>
    <row r="221" spans="1:10" ht="12.75">
      <c r="A221" s="279" t="s">
        <v>659</v>
      </c>
      <c r="B221" s="408" t="s">
        <v>449</v>
      </c>
      <c r="C221" s="279" t="s">
        <v>378</v>
      </c>
      <c r="D221" s="408">
        <v>1</v>
      </c>
      <c r="E221" s="350" t="s">
        <v>306</v>
      </c>
      <c r="F221" s="279" t="s">
        <v>152</v>
      </c>
      <c r="G221" s="147"/>
      <c r="H221" s="147">
        <v>12768.1</v>
      </c>
      <c r="I221" s="147">
        <v>12768.1</v>
      </c>
      <c r="J221" s="333"/>
    </row>
    <row r="222" spans="1:10" ht="12.75">
      <c r="A222" s="279"/>
      <c r="B222" s="408"/>
      <c r="C222" s="279"/>
      <c r="D222" s="408"/>
      <c r="E222" s="350"/>
      <c r="F222" s="279"/>
      <c r="G222" s="147"/>
      <c r="H222" s="147">
        <v>9231.9</v>
      </c>
      <c r="I222" s="147">
        <v>8131.51</v>
      </c>
      <c r="J222" s="333"/>
    </row>
    <row r="223" spans="1:10" ht="66" customHeight="1">
      <c r="A223" s="279"/>
      <c r="B223" s="408"/>
      <c r="C223" s="279"/>
      <c r="D223" s="408"/>
      <c r="E223" s="350"/>
      <c r="F223" s="279"/>
      <c r="G223" s="147"/>
      <c r="H223" s="147"/>
      <c r="I223" s="147"/>
      <c r="J223" s="333"/>
    </row>
    <row r="224" spans="1:10" ht="12.75">
      <c r="A224" s="279" t="s">
        <v>660</v>
      </c>
      <c r="B224" s="408" t="s">
        <v>450</v>
      </c>
      <c r="C224" s="279" t="s">
        <v>378</v>
      </c>
      <c r="D224" s="408">
        <v>1</v>
      </c>
      <c r="E224" s="350" t="s">
        <v>306</v>
      </c>
      <c r="F224" s="279" t="s">
        <v>152</v>
      </c>
      <c r="G224" s="147"/>
      <c r="H224" s="147">
        <v>7940.1</v>
      </c>
      <c r="I224" s="147">
        <v>7940.1</v>
      </c>
      <c r="J224" s="333"/>
    </row>
    <row r="225" spans="1:10" ht="12.75">
      <c r="A225" s="279"/>
      <c r="B225" s="408"/>
      <c r="C225" s="279"/>
      <c r="D225" s="408"/>
      <c r="E225" s="350"/>
      <c r="F225" s="279"/>
      <c r="G225" s="147"/>
      <c r="H225" s="147">
        <v>14059.9</v>
      </c>
      <c r="I225" s="147">
        <v>14059.9</v>
      </c>
      <c r="J225" s="333"/>
    </row>
    <row r="226" spans="1:10" ht="67.5" customHeight="1">
      <c r="A226" s="279"/>
      <c r="B226" s="408"/>
      <c r="C226" s="279"/>
      <c r="D226" s="408"/>
      <c r="E226" s="350"/>
      <c r="F226" s="279"/>
      <c r="G226" s="147"/>
      <c r="H226" s="147"/>
      <c r="I226" s="147"/>
      <c r="J226" s="333"/>
    </row>
    <row r="227" spans="1:10" ht="12.75">
      <c r="A227" s="279" t="s">
        <v>661</v>
      </c>
      <c r="B227" s="408" t="s">
        <v>451</v>
      </c>
      <c r="C227" s="279" t="s">
        <v>378</v>
      </c>
      <c r="D227" s="408">
        <v>1</v>
      </c>
      <c r="E227" s="350" t="s">
        <v>306</v>
      </c>
      <c r="F227" s="279" t="s">
        <v>152</v>
      </c>
      <c r="G227" s="147"/>
      <c r="H227" s="147">
        <v>8964.6</v>
      </c>
      <c r="I227" s="147">
        <v>8964.6</v>
      </c>
      <c r="J227" s="333"/>
    </row>
    <row r="228" spans="1:10" ht="12.75">
      <c r="A228" s="279"/>
      <c r="B228" s="408"/>
      <c r="C228" s="279"/>
      <c r="D228" s="408"/>
      <c r="E228" s="350"/>
      <c r="F228" s="279"/>
      <c r="G228" s="147"/>
      <c r="H228" s="147">
        <v>13035.4</v>
      </c>
      <c r="I228" s="147">
        <v>9159.82</v>
      </c>
      <c r="J228" s="333"/>
    </row>
    <row r="229" spans="1:10" ht="66.75" customHeight="1">
      <c r="A229" s="279"/>
      <c r="B229" s="408"/>
      <c r="C229" s="279"/>
      <c r="D229" s="408"/>
      <c r="E229" s="350"/>
      <c r="F229" s="279"/>
      <c r="G229" s="147"/>
      <c r="H229" s="147"/>
      <c r="I229" s="147"/>
      <c r="J229" s="333"/>
    </row>
    <row r="230" spans="1:10" ht="12.75">
      <c r="A230" s="279" t="s">
        <v>662</v>
      </c>
      <c r="B230" s="408" t="s">
        <v>452</v>
      </c>
      <c r="C230" s="279" t="s">
        <v>378</v>
      </c>
      <c r="D230" s="408">
        <v>1</v>
      </c>
      <c r="E230" s="350" t="s">
        <v>306</v>
      </c>
      <c r="F230" s="279" t="s">
        <v>152</v>
      </c>
      <c r="G230" s="147"/>
      <c r="H230" s="147">
        <v>12982.6</v>
      </c>
      <c r="I230" s="147">
        <v>12982.6</v>
      </c>
      <c r="J230" s="333"/>
    </row>
    <row r="231" spans="1:10" ht="12.75">
      <c r="A231" s="279"/>
      <c r="B231" s="408"/>
      <c r="C231" s="279"/>
      <c r="D231" s="408"/>
      <c r="E231" s="350"/>
      <c r="F231" s="279"/>
      <c r="G231" s="147"/>
      <c r="H231" s="147">
        <v>9017.4</v>
      </c>
      <c r="I231" s="147">
        <v>9848.22</v>
      </c>
      <c r="J231" s="333"/>
    </row>
    <row r="232" spans="1:10" ht="69" customHeight="1">
      <c r="A232" s="279"/>
      <c r="B232" s="408"/>
      <c r="C232" s="279"/>
      <c r="D232" s="408"/>
      <c r="E232" s="350"/>
      <c r="F232" s="279"/>
      <c r="G232" s="147"/>
      <c r="H232" s="147"/>
      <c r="I232" s="147"/>
      <c r="J232" s="333"/>
    </row>
    <row r="233" spans="1:10" ht="12.75">
      <c r="A233" s="279" t="s">
        <v>663</v>
      </c>
      <c r="B233" s="408" t="s">
        <v>453</v>
      </c>
      <c r="C233" s="279" t="s">
        <v>378</v>
      </c>
      <c r="D233" s="408">
        <v>1</v>
      </c>
      <c r="E233" s="350" t="s">
        <v>306</v>
      </c>
      <c r="F233" s="279" t="s">
        <v>152</v>
      </c>
      <c r="G233" s="147"/>
      <c r="H233" s="147">
        <v>13329.2</v>
      </c>
      <c r="I233" s="147">
        <v>13329.2</v>
      </c>
      <c r="J233" s="333"/>
    </row>
    <row r="234" spans="1:10" ht="12.75">
      <c r="A234" s="279"/>
      <c r="B234" s="408"/>
      <c r="C234" s="279"/>
      <c r="D234" s="408"/>
      <c r="E234" s="350"/>
      <c r="F234" s="279"/>
      <c r="G234" s="147"/>
      <c r="H234" s="147">
        <v>8670.8</v>
      </c>
      <c r="I234" s="147">
        <v>8670.8</v>
      </c>
      <c r="J234" s="333"/>
    </row>
    <row r="235" spans="1:10" ht="67.5" customHeight="1">
      <c r="A235" s="279"/>
      <c r="B235" s="408"/>
      <c r="C235" s="279"/>
      <c r="D235" s="408"/>
      <c r="E235" s="350"/>
      <c r="F235" s="279"/>
      <c r="G235" s="147"/>
      <c r="H235" s="147"/>
      <c r="I235" s="147"/>
      <c r="J235" s="333"/>
    </row>
    <row r="236" spans="1:10" ht="12.75">
      <c r="A236" s="279" t="s">
        <v>664</v>
      </c>
      <c r="B236" s="408" t="s">
        <v>454</v>
      </c>
      <c r="C236" s="279" t="s">
        <v>378</v>
      </c>
      <c r="D236" s="408">
        <v>1</v>
      </c>
      <c r="E236" s="350" t="s">
        <v>306</v>
      </c>
      <c r="F236" s="279" t="s">
        <v>152</v>
      </c>
      <c r="G236" s="147"/>
      <c r="H236" s="147">
        <v>12349.3</v>
      </c>
      <c r="I236" s="147">
        <v>13329.2</v>
      </c>
      <c r="J236" s="333"/>
    </row>
    <row r="237" spans="1:10" ht="12.75">
      <c r="A237" s="279"/>
      <c r="B237" s="408"/>
      <c r="C237" s="279"/>
      <c r="D237" s="408"/>
      <c r="E237" s="350"/>
      <c r="F237" s="279"/>
      <c r="G237" s="147"/>
      <c r="H237" s="147">
        <v>9650.7</v>
      </c>
      <c r="I237" s="147">
        <v>0</v>
      </c>
      <c r="J237" s="333"/>
    </row>
    <row r="238" spans="1:10" ht="66" customHeight="1">
      <c r="A238" s="279"/>
      <c r="B238" s="408"/>
      <c r="C238" s="279"/>
      <c r="D238" s="408"/>
      <c r="E238" s="350"/>
      <c r="F238" s="279"/>
      <c r="G238" s="147"/>
      <c r="H238" s="147"/>
      <c r="I238" s="147"/>
      <c r="J238" s="333"/>
    </row>
    <row r="239" spans="1:10" ht="12.75">
      <c r="A239" s="279" t="s">
        <v>665</v>
      </c>
      <c r="B239" s="408" t="s">
        <v>455</v>
      </c>
      <c r="C239" s="279" t="s">
        <v>378</v>
      </c>
      <c r="D239" s="408">
        <v>1</v>
      </c>
      <c r="E239" s="350" t="s">
        <v>306</v>
      </c>
      <c r="F239" s="279" t="s">
        <v>152</v>
      </c>
      <c r="G239" s="147"/>
      <c r="H239" s="147">
        <v>3786.8</v>
      </c>
      <c r="I239" s="147">
        <v>13329.2</v>
      </c>
      <c r="J239" s="333"/>
    </row>
    <row r="240" spans="1:10" ht="12.75">
      <c r="A240" s="279"/>
      <c r="B240" s="408"/>
      <c r="C240" s="279"/>
      <c r="D240" s="408"/>
      <c r="E240" s="350"/>
      <c r="F240" s="279"/>
      <c r="G240" s="147"/>
      <c r="H240" s="147">
        <v>18213.2</v>
      </c>
      <c r="I240" s="147">
        <v>15810.76</v>
      </c>
      <c r="J240" s="333"/>
    </row>
    <row r="241" spans="1:10" ht="64.5" customHeight="1">
      <c r="A241" s="279"/>
      <c r="B241" s="408"/>
      <c r="C241" s="279"/>
      <c r="D241" s="408"/>
      <c r="E241" s="350"/>
      <c r="F241" s="279"/>
      <c r="G241" s="147"/>
      <c r="H241" s="147"/>
      <c r="I241" s="147"/>
      <c r="J241" s="333"/>
    </row>
    <row r="242" spans="1:10" ht="12.75">
      <c r="A242" s="279" t="s">
        <v>666</v>
      </c>
      <c r="B242" s="408" t="s">
        <v>456</v>
      </c>
      <c r="C242" s="279" t="s">
        <v>378</v>
      </c>
      <c r="D242" s="408">
        <v>1</v>
      </c>
      <c r="E242" s="350" t="s">
        <v>306</v>
      </c>
      <c r="F242" s="279" t="s">
        <v>152</v>
      </c>
      <c r="G242" s="147"/>
      <c r="H242" s="147">
        <v>12773.6</v>
      </c>
      <c r="I242" s="147">
        <v>12773.6</v>
      </c>
      <c r="J242" s="333"/>
    </row>
    <row r="243" spans="1:10" ht="12.75">
      <c r="A243" s="279"/>
      <c r="B243" s="408"/>
      <c r="C243" s="279"/>
      <c r="D243" s="408"/>
      <c r="E243" s="350"/>
      <c r="F243" s="279"/>
      <c r="G243" s="147"/>
      <c r="H243" s="147">
        <v>9226.4</v>
      </c>
      <c r="I243" s="147">
        <v>9226.4</v>
      </c>
      <c r="J243" s="333"/>
    </row>
    <row r="244" spans="1:10" ht="72.75" customHeight="1">
      <c r="A244" s="279"/>
      <c r="B244" s="408"/>
      <c r="C244" s="279"/>
      <c r="D244" s="408"/>
      <c r="E244" s="350"/>
      <c r="F244" s="279"/>
      <c r="G244" s="147"/>
      <c r="H244" s="147"/>
      <c r="I244" s="147"/>
      <c r="J244" s="333"/>
    </row>
    <row r="245" spans="1:10" ht="12.75">
      <c r="A245" s="279" t="s">
        <v>667</v>
      </c>
      <c r="B245" s="408" t="s">
        <v>457</v>
      </c>
      <c r="C245" s="279" t="s">
        <v>378</v>
      </c>
      <c r="D245" s="408">
        <v>1</v>
      </c>
      <c r="E245" s="350" t="s">
        <v>306</v>
      </c>
      <c r="F245" s="279" t="s">
        <v>152</v>
      </c>
      <c r="G245" s="147"/>
      <c r="H245" s="147">
        <v>757.4</v>
      </c>
      <c r="I245" s="147">
        <v>757.4</v>
      </c>
      <c r="J245" s="333"/>
    </row>
    <row r="246" spans="1:10" ht="12.75">
      <c r="A246" s="279"/>
      <c r="B246" s="408"/>
      <c r="C246" s="279"/>
      <c r="D246" s="408"/>
      <c r="E246" s="350"/>
      <c r="F246" s="279"/>
      <c r="G246" s="147"/>
      <c r="H246" s="147">
        <v>3642.6</v>
      </c>
      <c r="I246" s="147">
        <v>3672</v>
      </c>
      <c r="J246" s="333"/>
    </row>
    <row r="247" spans="1:10" ht="79.5" customHeight="1">
      <c r="A247" s="279"/>
      <c r="B247" s="408"/>
      <c r="C247" s="279"/>
      <c r="D247" s="408"/>
      <c r="E247" s="350"/>
      <c r="F247" s="279"/>
      <c r="G247" s="147"/>
      <c r="H247" s="147"/>
      <c r="I247" s="147"/>
      <c r="J247" s="333"/>
    </row>
    <row r="248" spans="1:10" ht="15.75" customHeight="1">
      <c r="A248" s="195" t="s">
        <v>668</v>
      </c>
      <c r="B248" s="179" t="s">
        <v>540</v>
      </c>
      <c r="C248" s="279" t="s">
        <v>378</v>
      </c>
      <c r="D248" s="408">
        <v>1</v>
      </c>
      <c r="E248" s="350" t="s">
        <v>306</v>
      </c>
      <c r="F248" s="279" t="s">
        <v>152</v>
      </c>
      <c r="G248" s="147"/>
      <c r="H248" s="147">
        <v>2749.8</v>
      </c>
      <c r="I248" s="147">
        <v>0</v>
      </c>
      <c r="J248" s="333"/>
    </row>
    <row r="249" spans="1:10" ht="15.75" customHeight="1">
      <c r="A249" s="306"/>
      <c r="B249" s="180"/>
      <c r="C249" s="279"/>
      <c r="D249" s="408"/>
      <c r="E249" s="350"/>
      <c r="F249" s="279"/>
      <c r="G249" s="147"/>
      <c r="H249" s="147">
        <v>19250.2</v>
      </c>
      <c r="I249" s="100" t="s">
        <v>152</v>
      </c>
      <c r="J249" s="333"/>
    </row>
    <row r="250" spans="1:10" ht="50.25" customHeight="1">
      <c r="A250" s="196"/>
      <c r="B250" s="181"/>
      <c r="C250" s="279"/>
      <c r="D250" s="408"/>
      <c r="E250" s="350"/>
      <c r="F250" s="279"/>
      <c r="G250" s="147"/>
      <c r="H250" s="147"/>
      <c r="I250" s="147"/>
      <c r="J250" s="334"/>
    </row>
    <row r="251" spans="1:10" ht="12.75">
      <c r="A251" s="371" t="s">
        <v>342</v>
      </c>
      <c r="B251" s="411" t="s">
        <v>178</v>
      </c>
      <c r="C251" s="411"/>
      <c r="D251" s="411"/>
      <c r="E251" s="411"/>
      <c r="F251" s="411"/>
      <c r="G251" s="144">
        <v>350000</v>
      </c>
      <c r="H251" s="144">
        <v>33000</v>
      </c>
      <c r="I251" s="144">
        <v>33000</v>
      </c>
      <c r="J251" s="412"/>
    </row>
    <row r="252" spans="1:10" ht="12.75">
      <c r="A252" s="371"/>
      <c r="B252" s="411"/>
      <c r="C252" s="411"/>
      <c r="D252" s="411"/>
      <c r="E252" s="411"/>
      <c r="F252" s="411"/>
      <c r="G252" s="144"/>
      <c r="H252" s="144"/>
      <c r="I252" s="144"/>
      <c r="J252" s="412"/>
    </row>
    <row r="253" spans="1:10" ht="24" customHeight="1">
      <c r="A253" s="371"/>
      <c r="B253" s="411"/>
      <c r="C253" s="411"/>
      <c r="D253" s="411"/>
      <c r="E253" s="411"/>
      <c r="F253" s="411"/>
      <c r="G253" s="144"/>
      <c r="H253" s="144"/>
      <c r="I253" s="144"/>
      <c r="J253" s="412"/>
    </row>
    <row r="254" spans="1:10" ht="12.75">
      <c r="A254" s="410"/>
      <c r="B254" s="351" t="s">
        <v>303</v>
      </c>
      <c r="C254" s="351"/>
      <c r="D254" s="351"/>
      <c r="E254" s="351"/>
      <c r="F254" s="351"/>
      <c r="G254" s="144">
        <v>350000</v>
      </c>
      <c r="H254" s="144">
        <v>33000</v>
      </c>
      <c r="I254" s="144">
        <v>33000</v>
      </c>
      <c r="J254" s="412"/>
    </row>
    <row r="255" spans="1:10" ht="12.75">
      <c r="A255" s="279" t="s">
        <v>458</v>
      </c>
      <c r="B255" s="408" t="s">
        <v>459</v>
      </c>
      <c r="C255" s="279" t="s">
        <v>460</v>
      </c>
      <c r="D255" s="279" t="s">
        <v>21</v>
      </c>
      <c r="E255" s="279" t="s">
        <v>306</v>
      </c>
      <c r="F255" s="279" t="s">
        <v>461</v>
      </c>
      <c r="G255" s="143">
        <v>350000</v>
      </c>
      <c r="H255" s="143">
        <v>33000</v>
      </c>
      <c r="I255" s="143">
        <v>33000</v>
      </c>
      <c r="J255" s="396" t="s">
        <v>628</v>
      </c>
    </row>
    <row r="256" spans="1:10" ht="12.75">
      <c r="A256" s="279"/>
      <c r="B256" s="408"/>
      <c r="C256" s="279"/>
      <c r="D256" s="279"/>
      <c r="E256" s="279"/>
      <c r="F256" s="279"/>
      <c r="G256" s="143"/>
      <c r="H256" s="143"/>
      <c r="I256" s="143"/>
      <c r="J256" s="323"/>
    </row>
    <row r="257" spans="1:10" ht="285" customHeight="1">
      <c r="A257" s="279"/>
      <c r="B257" s="408"/>
      <c r="C257" s="279"/>
      <c r="D257" s="279"/>
      <c r="E257" s="279"/>
      <c r="F257" s="279"/>
      <c r="G257" s="143"/>
      <c r="H257" s="143"/>
      <c r="I257" s="143"/>
      <c r="J257" s="324"/>
    </row>
    <row r="258" spans="1:10" ht="12.75">
      <c r="A258" s="371" t="s">
        <v>344</v>
      </c>
      <c r="B258" s="411" t="s">
        <v>179</v>
      </c>
      <c r="C258" s="411"/>
      <c r="D258" s="411"/>
      <c r="E258" s="411"/>
      <c r="F258" s="411"/>
      <c r="G258" s="144">
        <v>563480</v>
      </c>
      <c r="H258" s="144">
        <v>10000</v>
      </c>
      <c r="I258" s="144">
        <v>8848.08</v>
      </c>
      <c r="J258" s="396" t="s">
        <v>629</v>
      </c>
    </row>
    <row r="259" spans="1:10" ht="12.75">
      <c r="A259" s="371"/>
      <c r="B259" s="411"/>
      <c r="C259" s="411"/>
      <c r="D259" s="411"/>
      <c r="E259" s="411"/>
      <c r="F259" s="411"/>
      <c r="G259" s="144"/>
      <c r="H259" s="144"/>
      <c r="I259" s="144"/>
      <c r="J259" s="323"/>
    </row>
    <row r="260" spans="1:10" ht="46.5" customHeight="1">
      <c r="A260" s="371"/>
      <c r="B260" s="411"/>
      <c r="C260" s="411"/>
      <c r="D260" s="411"/>
      <c r="E260" s="411"/>
      <c r="F260" s="411"/>
      <c r="G260" s="144"/>
      <c r="H260" s="144"/>
      <c r="I260" s="144"/>
      <c r="J260" s="323"/>
    </row>
    <row r="261" spans="1:10" ht="12.75">
      <c r="A261" s="410"/>
      <c r="B261" s="351" t="s">
        <v>303</v>
      </c>
      <c r="C261" s="351"/>
      <c r="D261" s="351"/>
      <c r="E261" s="351"/>
      <c r="F261" s="351"/>
      <c r="G261" s="144">
        <v>563480</v>
      </c>
      <c r="H261" s="144">
        <v>10000</v>
      </c>
      <c r="I261" s="144">
        <v>8848.08</v>
      </c>
      <c r="J261" s="323"/>
    </row>
    <row r="262" spans="1:10" ht="12.75" customHeight="1">
      <c r="A262" s="279" t="s">
        <v>345</v>
      </c>
      <c r="B262" s="422" t="s">
        <v>462</v>
      </c>
      <c r="C262" s="311" t="s">
        <v>460</v>
      </c>
      <c r="D262" s="311" t="s">
        <v>73</v>
      </c>
      <c r="E262" s="311" t="s">
        <v>306</v>
      </c>
      <c r="F262" s="311" t="s">
        <v>152</v>
      </c>
      <c r="G262" s="148"/>
      <c r="H262" s="148">
        <v>6000</v>
      </c>
      <c r="I262" s="148">
        <v>6000</v>
      </c>
      <c r="J262" s="323"/>
    </row>
    <row r="263" spans="1:10" ht="12.75">
      <c r="A263" s="279"/>
      <c r="B263" s="422"/>
      <c r="C263" s="311"/>
      <c r="D263" s="311"/>
      <c r="E263" s="311"/>
      <c r="F263" s="311"/>
      <c r="G263" s="148"/>
      <c r="H263" s="148"/>
      <c r="I263" s="148"/>
      <c r="J263" s="323"/>
    </row>
    <row r="264" spans="1:10" ht="50.25" customHeight="1">
      <c r="A264" s="279"/>
      <c r="B264" s="422"/>
      <c r="C264" s="311"/>
      <c r="D264" s="311"/>
      <c r="E264" s="311"/>
      <c r="F264" s="311"/>
      <c r="G264" s="148"/>
      <c r="H264" s="148"/>
      <c r="I264" s="148"/>
      <c r="J264" s="323"/>
    </row>
    <row r="265" spans="1:10" ht="12.75">
      <c r="A265" s="279" t="s">
        <v>463</v>
      </c>
      <c r="B265" s="422" t="s">
        <v>464</v>
      </c>
      <c r="C265" s="311" t="s">
        <v>460</v>
      </c>
      <c r="D265" s="311" t="s">
        <v>73</v>
      </c>
      <c r="E265" s="311" t="s">
        <v>306</v>
      </c>
      <c r="F265" s="311" t="s">
        <v>152</v>
      </c>
      <c r="G265" s="148"/>
      <c r="H265" s="148">
        <v>3000</v>
      </c>
      <c r="I265" s="148">
        <v>1848.08</v>
      </c>
      <c r="J265" s="323"/>
    </row>
    <row r="266" spans="1:10" ht="12.75">
      <c r="A266" s="279"/>
      <c r="B266" s="422"/>
      <c r="C266" s="311"/>
      <c r="D266" s="311"/>
      <c r="E266" s="311"/>
      <c r="F266" s="311"/>
      <c r="G266" s="148"/>
      <c r="H266" s="148"/>
      <c r="I266" s="148"/>
      <c r="J266" s="323"/>
    </row>
    <row r="267" spans="1:10" ht="59.25" customHeight="1">
      <c r="A267" s="279"/>
      <c r="B267" s="422"/>
      <c r="C267" s="311"/>
      <c r="D267" s="311"/>
      <c r="E267" s="311"/>
      <c r="F267" s="311"/>
      <c r="G267" s="148"/>
      <c r="H267" s="148"/>
      <c r="I267" s="148"/>
      <c r="J267" s="323"/>
    </row>
    <row r="268" spans="1:10" ht="12.75">
      <c r="A268" s="279" t="s">
        <v>465</v>
      </c>
      <c r="B268" s="422" t="s">
        <v>466</v>
      </c>
      <c r="C268" s="311" t="s">
        <v>460</v>
      </c>
      <c r="D268" s="311" t="s">
        <v>73</v>
      </c>
      <c r="E268" s="311" t="s">
        <v>306</v>
      </c>
      <c r="F268" s="311" t="s">
        <v>152</v>
      </c>
      <c r="G268" s="148"/>
      <c r="H268" s="148">
        <v>500</v>
      </c>
      <c r="I268" s="148">
        <v>500</v>
      </c>
      <c r="J268" s="323"/>
    </row>
    <row r="269" spans="1:10" ht="12.75">
      <c r="A269" s="279"/>
      <c r="B269" s="422"/>
      <c r="C269" s="311"/>
      <c r="D269" s="311"/>
      <c r="E269" s="311"/>
      <c r="F269" s="311"/>
      <c r="G269" s="148"/>
      <c r="H269" s="148"/>
      <c r="I269" s="148"/>
      <c r="J269" s="323"/>
    </row>
    <row r="270" spans="1:10" ht="54" customHeight="1">
      <c r="A270" s="279"/>
      <c r="B270" s="422"/>
      <c r="C270" s="311"/>
      <c r="D270" s="311"/>
      <c r="E270" s="311"/>
      <c r="F270" s="311"/>
      <c r="G270" s="148"/>
      <c r="H270" s="148"/>
      <c r="I270" s="148"/>
      <c r="J270" s="323"/>
    </row>
    <row r="271" spans="1:10" ht="12.75">
      <c r="A271" s="279" t="s">
        <v>467</v>
      </c>
      <c r="B271" s="422" t="s">
        <v>468</v>
      </c>
      <c r="C271" s="311" t="s">
        <v>460</v>
      </c>
      <c r="D271" s="311" t="s">
        <v>73</v>
      </c>
      <c r="E271" s="311" t="s">
        <v>306</v>
      </c>
      <c r="F271" s="311" t="s">
        <v>152</v>
      </c>
      <c r="G271" s="148"/>
      <c r="H271" s="148">
        <v>500</v>
      </c>
      <c r="I271" s="148">
        <v>500</v>
      </c>
      <c r="J271" s="323"/>
    </row>
    <row r="272" spans="1:10" ht="12.75">
      <c r="A272" s="279"/>
      <c r="B272" s="422"/>
      <c r="C272" s="311"/>
      <c r="D272" s="311"/>
      <c r="E272" s="311"/>
      <c r="F272" s="311"/>
      <c r="G272" s="148"/>
      <c r="H272" s="148"/>
      <c r="I272" s="148"/>
      <c r="J272" s="323"/>
    </row>
    <row r="273" spans="1:10" ht="61.5" customHeight="1">
      <c r="A273" s="279"/>
      <c r="B273" s="422"/>
      <c r="C273" s="311"/>
      <c r="D273" s="311"/>
      <c r="E273" s="311"/>
      <c r="F273" s="311"/>
      <c r="G273" s="148"/>
      <c r="H273" s="148"/>
      <c r="I273" s="148"/>
      <c r="J273" s="324"/>
    </row>
    <row r="274" spans="1:10" ht="12.75">
      <c r="A274" s="371" t="s">
        <v>346</v>
      </c>
      <c r="B274" s="411" t="s">
        <v>189</v>
      </c>
      <c r="C274" s="411"/>
      <c r="D274" s="411"/>
      <c r="E274" s="411"/>
      <c r="F274" s="411"/>
      <c r="G274" s="144">
        <v>56000</v>
      </c>
      <c r="H274" s="144">
        <v>56000</v>
      </c>
      <c r="I274" s="144">
        <v>54400.99</v>
      </c>
      <c r="J274" s="412"/>
    </row>
    <row r="275" spans="1:10" ht="12.75">
      <c r="A275" s="371"/>
      <c r="B275" s="411"/>
      <c r="C275" s="411"/>
      <c r="D275" s="411"/>
      <c r="E275" s="411"/>
      <c r="F275" s="411"/>
      <c r="G275" s="144"/>
      <c r="H275" s="144"/>
      <c r="I275" s="144"/>
      <c r="J275" s="412"/>
    </row>
    <row r="276" spans="1:10" ht="85.5" customHeight="1">
      <c r="A276" s="371"/>
      <c r="B276" s="411"/>
      <c r="C276" s="411"/>
      <c r="D276" s="411"/>
      <c r="E276" s="411"/>
      <c r="F276" s="411"/>
      <c r="G276" s="144"/>
      <c r="H276" s="144"/>
      <c r="I276" s="144"/>
      <c r="J276" s="412"/>
    </row>
    <row r="277" spans="1:10" ht="12.75">
      <c r="A277" s="410"/>
      <c r="B277" s="351" t="s">
        <v>303</v>
      </c>
      <c r="C277" s="351"/>
      <c r="D277" s="351"/>
      <c r="E277" s="351"/>
      <c r="F277" s="351"/>
      <c r="G277" s="144">
        <v>56000</v>
      </c>
      <c r="H277" s="144">
        <v>56000</v>
      </c>
      <c r="I277" s="144">
        <v>54400.99</v>
      </c>
      <c r="J277" s="412"/>
    </row>
    <row r="278" spans="1:10" ht="12.75">
      <c r="A278" s="279" t="s">
        <v>469</v>
      </c>
      <c r="B278" s="422" t="s">
        <v>470</v>
      </c>
      <c r="C278" s="311" t="s">
        <v>471</v>
      </c>
      <c r="D278" s="311" t="s">
        <v>73</v>
      </c>
      <c r="E278" s="311" t="s">
        <v>306</v>
      </c>
      <c r="F278" s="311" t="s">
        <v>152</v>
      </c>
      <c r="G278" s="148">
        <v>8000</v>
      </c>
      <c r="H278" s="148">
        <v>8000</v>
      </c>
      <c r="I278" s="148">
        <v>8000</v>
      </c>
      <c r="J278" s="413" t="s">
        <v>630</v>
      </c>
    </row>
    <row r="279" spans="1:10" ht="12.75">
      <c r="A279" s="279"/>
      <c r="B279" s="422"/>
      <c r="C279" s="311"/>
      <c r="D279" s="311"/>
      <c r="E279" s="311"/>
      <c r="F279" s="311"/>
      <c r="G279" s="148"/>
      <c r="H279" s="148"/>
      <c r="I279" s="148"/>
      <c r="J279" s="413"/>
    </row>
    <row r="280" spans="1:10" ht="69" customHeight="1">
      <c r="A280" s="279"/>
      <c r="B280" s="422"/>
      <c r="C280" s="311"/>
      <c r="D280" s="311"/>
      <c r="E280" s="311"/>
      <c r="F280" s="311"/>
      <c r="G280" s="148"/>
      <c r="H280" s="148"/>
      <c r="I280" s="148"/>
      <c r="J280" s="413"/>
    </row>
    <row r="281" spans="1:10" ht="12.75">
      <c r="A281" s="279" t="s">
        <v>472</v>
      </c>
      <c r="B281" s="422" t="s">
        <v>473</v>
      </c>
      <c r="C281" s="311" t="s">
        <v>471</v>
      </c>
      <c r="D281" s="423" t="s">
        <v>73</v>
      </c>
      <c r="E281" s="311" t="s">
        <v>306</v>
      </c>
      <c r="F281" s="311" t="s">
        <v>152</v>
      </c>
      <c r="G281" s="148">
        <v>32000</v>
      </c>
      <c r="H281" s="148">
        <v>32000</v>
      </c>
      <c r="I281" s="148">
        <v>30400.993</v>
      </c>
      <c r="J281" s="413"/>
    </row>
    <row r="282" spans="1:10" ht="12.75">
      <c r="A282" s="279"/>
      <c r="B282" s="422"/>
      <c r="C282" s="311"/>
      <c r="D282" s="423"/>
      <c r="E282" s="311"/>
      <c r="F282" s="311"/>
      <c r="G282" s="148"/>
      <c r="H282" s="148"/>
      <c r="I282" s="148"/>
      <c r="J282" s="413"/>
    </row>
    <row r="283" spans="1:10" ht="81" customHeight="1">
      <c r="A283" s="279"/>
      <c r="B283" s="422"/>
      <c r="C283" s="311"/>
      <c r="D283" s="423"/>
      <c r="E283" s="311"/>
      <c r="F283" s="311"/>
      <c r="G283" s="148"/>
      <c r="H283" s="148"/>
      <c r="I283" s="148"/>
      <c r="J283" s="413"/>
    </row>
    <row r="284" spans="1:10" ht="12.75">
      <c r="A284" s="279" t="s">
        <v>474</v>
      </c>
      <c r="B284" s="422" t="s">
        <v>475</v>
      </c>
      <c r="C284" s="311" t="s">
        <v>471</v>
      </c>
      <c r="D284" s="423" t="s">
        <v>73</v>
      </c>
      <c r="E284" s="311" t="s">
        <v>306</v>
      </c>
      <c r="F284" s="311" t="s">
        <v>152</v>
      </c>
      <c r="G284" s="148">
        <v>8000</v>
      </c>
      <c r="H284" s="148">
        <v>8000</v>
      </c>
      <c r="I284" s="148">
        <v>8000</v>
      </c>
      <c r="J284" s="413"/>
    </row>
    <row r="285" spans="1:10" ht="12.75">
      <c r="A285" s="279"/>
      <c r="B285" s="422"/>
      <c r="C285" s="311"/>
      <c r="D285" s="423"/>
      <c r="E285" s="311"/>
      <c r="F285" s="311"/>
      <c r="G285" s="148"/>
      <c r="H285" s="148"/>
      <c r="I285" s="148"/>
      <c r="J285" s="413"/>
    </row>
    <row r="286" spans="1:10" ht="66.75" customHeight="1">
      <c r="A286" s="279"/>
      <c r="B286" s="422"/>
      <c r="C286" s="311"/>
      <c r="D286" s="423"/>
      <c r="E286" s="311"/>
      <c r="F286" s="311"/>
      <c r="G286" s="148"/>
      <c r="H286" s="148"/>
      <c r="I286" s="148"/>
      <c r="J286" s="413"/>
    </row>
    <row r="287" spans="1:10" ht="12.75">
      <c r="A287" s="279" t="s">
        <v>476</v>
      </c>
      <c r="B287" s="422" t="s">
        <v>477</v>
      </c>
      <c r="C287" s="311" t="s">
        <v>471</v>
      </c>
      <c r="D287" s="423" t="s">
        <v>73</v>
      </c>
      <c r="E287" s="311" t="s">
        <v>306</v>
      </c>
      <c r="F287" s="311" t="s">
        <v>152</v>
      </c>
      <c r="G287" s="148">
        <v>8000</v>
      </c>
      <c r="H287" s="148">
        <v>8000</v>
      </c>
      <c r="I287" s="148">
        <v>8000</v>
      </c>
      <c r="J287" s="413"/>
    </row>
    <row r="288" spans="1:10" ht="12.75">
      <c r="A288" s="279"/>
      <c r="B288" s="422"/>
      <c r="C288" s="311"/>
      <c r="D288" s="423"/>
      <c r="E288" s="311"/>
      <c r="F288" s="311"/>
      <c r="G288" s="148"/>
      <c r="H288" s="148"/>
      <c r="I288" s="148"/>
      <c r="J288" s="413"/>
    </row>
    <row r="289" spans="1:10" ht="69" customHeight="1">
      <c r="A289" s="279"/>
      <c r="B289" s="422"/>
      <c r="C289" s="311"/>
      <c r="D289" s="423"/>
      <c r="E289" s="311"/>
      <c r="F289" s="311"/>
      <c r="G289" s="148"/>
      <c r="H289" s="148"/>
      <c r="I289" s="148"/>
      <c r="J289" s="413"/>
    </row>
    <row r="290" spans="1:10" ht="12.75">
      <c r="A290" s="371" t="s">
        <v>347</v>
      </c>
      <c r="B290" s="411" t="s">
        <v>187</v>
      </c>
      <c r="C290" s="411"/>
      <c r="D290" s="411"/>
      <c r="E290" s="411"/>
      <c r="F290" s="411"/>
      <c r="G290" s="144">
        <v>399600</v>
      </c>
      <c r="H290" s="144">
        <v>37800</v>
      </c>
      <c r="I290" s="144">
        <v>35291.5</v>
      </c>
      <c r="J290" s="396" t="s">
        <v>631</v>
      </c>
    </row>
    <row r="291" spans="1:10" ht="12.75">
      <c r="A291" s="371"/>
      <c r="B291" s="411"/>
      <c r="C291" s="411"/>
      <c r="D291" s="411"/>
      <c r="E291" s="411"/>
      <c r="F291" s="411"/>
      <c r="G291" s="144"/>
      <c r="H291" s="144"/>
      <c r="I291" s="144"/>
      <c r="J291" s="323"/>
    </row>
    <row r="292" spans="1:10" ht="12.75">
      <c r="A292" s="371"/>
      <c r="B292" s="411"/>
      <c r="C292" s="411"/>
      <c r="D292" s="411"/>
      <c r="E292" s="411"/>
      <c r="F292" s="411"/>
      <c r="G292" s="144"/>
      <c r="H292" s="144"/>
      <c r="I292" s="144"/>
      <c r="J292" s="323"/>
    </row>
    <row r="293" spans="1:10" ht="12.75">
      <c r="A293" s="410"/>
      <c r="B293" s="351" t="s">
        <v>303</v>
      </c>
      <c r="C293" s="351"/>
      <c r="D293" s="351"/>
      <c r="E293" s="351"/>
      <c r="F293" s="351"/>
      <c r="G293" s="144"/>
      <c r="H293" s="144"/>
      <c r="I293" s="144"/>
      <c r="J293" s="323"/>
    </row>
    <row r="294" spans="1:10" ht="12.75">
      <c r="A294" s="279" t="s">
        <v>478</v>
      </c>
      <c r="B294" s="408" t="s">
        <v>479</v>
      </c>
      <c r="C294" s="279" t="s">
        <v>381</v>
      </c>
      <c r="D294" s="350" t="s">
        <v>22</v>
      </c>
      <c r="E294" s="279" t="s">
        <v>306</v>
      </c>
      <c r="F294" s="279" t="s">
        <v>480</v>
      </c>
      <c r="G294" s="143">
        <v>2700</v>
      </c>
      <c r="H294" s="143">
        <v>2700</v>
      </c>
      <c r="I294" s="143">
        <v>2491.5</v>
      </c>
      <c r="J294" s="323"/>
    </row>
    <row r="295" spans="1:10" ht="12.75">
      <c r="A295" s="279"/>
      <c r="B295" s="408"/>
      <c r="C295" s="279"/>
      <c r="D295" s="350"/>
      <c r="E295" s="279"/>
      <c r="F295" s="279"/>
      <c r="G295" s="143"/>
      <c r="H295" s="143"/>
      <c r="I295" s="143"/>
      <c r="J295" s="323"/>
    </row>
    <row r="296" spans="1:10" ht="46.5" customHeight="1">
      <c r="A296" s="279"/>
      <c r="B296" s="408"/>
      <c r="C296" s="279"/>
      <c r="D296" s="350"/>
      <c r="E296" s="279"/>
      <c r="F296" s="279"/>
      <c r="G296" s="151"/>
      <c r="H296" s="143"/>
      <c r="I296" s="143"/>
      <c r="J296" s="323"/>
    </row>
    <row r="297" spans="1:10" ht="12.75">
      <c r="A297" s="279" t="s">
        <v>481</v>
      </c>
      <c r="B297" s="408" t="s">
        <v>482</v>
      </c>
      <c r="C297" s="279" t="s">
        <v>381</v>
      </c>
      <c r="D297" s="350" t="s">
        <v>22</v>
      </c>
      <c r="E297" s="350" t="s">
        <v>306</v>
      </c>
      <c r="F297" s="279" t="s">
        <v>483</v>
      </c>
      <c r="G297" s="143">
        <v>3000</v>
      </c>
      <c r="H297" s="143">
        <v>3000</v>
      </c>
      <c r="I297" s="143">
        <v>3000</v>
      </c>
      <c r="J297" s="323"/>
    </row>
    <row r="298" spans="1:10" ht="12.75">
      <c r="A298" s="279"/>
      <c r="B298" s="408"/>
      <c r="C298" s="279"/>
      <c r="D298" s="350"/>
      <c r="E298" s="350"/>
      <c r="F298" s="279"/>
      <c r="G298" s="143"/>
      <c r="H298" s="143"/>
      <c r="I298" s="143"/>
      <c r="J298" s="323"/>
    </row>
    <row r="299" spans="1:10" ht="60" customHeight="1">
      <c r="A299" s="279"/>
      <c r="B299" s="408"/>
      <c r="C299" s="279"/>
      <c r="D299" s="350"/>
      <c r="E299" s="350"/>
      <c r="F299" s="279"/>
      <c r="G299" s="143"/>
      <c r="H299" s="143"/>
      <c r="I299" s="143"/>
      <c r="J299" s="323"/>
    </row>
    <row r="300" spans="1:10" ht="12.75">
      <c r="A300" s="279" t="s">
        <v>484</v>
      </c>
      <c r="B300" s="408" t="s">
        <v>485</v>
      </c>
      <c r="C300" s="279" t="s">
        <v>381</v>
      </c>
      <c r="D300" s="350" t="s">
        <v>22</v>
      </c>
      <c r="E300" s="408" t="s">
        <v>306</v>
      </c>
      <c r="F300" s="408" t="s">
        <v>483</v>
      </c>
      <c r="G300" s="143">
        <v>10500</v>
      </c>
      <c r="H300" s="143">
        <v>10500</v>
      </c>
      <c r="I300" s="143">
        <v>10500</v>
      </c>
      <c r="J300" s="323"/>
    </row>
    <row r="301" spans="1:10" ht="12.75">
      <c r="A301" s="279"/>
      <c r="B301" s="408"/>
      <c r="C301" s="279"/>
      <c r="D301" s="350"/>
      <c r="E301" s="408"/>
      <c r="F301" s="408"/>
      <c r="G301" s="143"/>
      <c r="H301" s="143"/>
      <c r="I301" s="143"/>
      <c r="J301" s="323"/>
    </row>
    <row r="302" spans="1:10" ht="56.25" customHeight="1">
      <c r="A302" s="279"/>
      <c r="B302" s="408"/>
      <c r="C302" s="279"/>
      <c r="D302" s="350"/>
      <c r="E302" s="408"/>
      <c r="F302" s="408"/>
      <c r="G302" s="143"/>
      <c r="H302" s="143"/>
      <c r="I302" s="143"/>
      <c r="J302" s="323"/>
    </row>
    <row r="303" spans="1:10" ht="12.75">
      <c r="A303" s="279" t="s">
        <v>486</v>
      </c>
      <c r="B303" s="408" t="s">
        <v>487</v>
      </c>
      <c r="C303" s="279" t="s">
        <v>381</v>
      </c>
      <c r="D303" s="350" t="s">
        <v>22</v>
      </c>
      <c r="E303" s="279" t="s">
        <v>306</v>
      </c>
      <c r="F303" s="279" t="s">
        <v>483</v>
      </c>
      <c r="G303" s="143">
        <v>2000</v>
      </c>
      <c r="H303" s="143">
        <v>2000</v>
      </c>
      <c r="I303" s="143">
        <v>2000</v>
      </c>
      <c r="J303" s="323"/>
    </row>
    <row r="304" spans="1:10" ht="12.75">
      <c r="A304" s="279"/>
      <c r="B304" s="408"/>
      <c r="C304" s="279"/>
      <c r="D304" s="350"/>
      <c r="E304" s="279"/>
      <c r="F304" s="279"/>
      <c r="G304" s="143"/>
      <c r="H304" s="143"/>
      <c r="I304" s="143"/>
      <c r="J304" s="323"/>
    </row>
    <row r="305" spans="1:10" ht="39.75" customHeight="1">
      <c r="A305" s="279"/>
      <c r="B305" s="408"/>
      <c r="C305" s="279"/>
      <c r="D305" s="350"/>
      <c r="E305" s="279"/>
      <c r="F305" s="279"/>
      <c r="G305" s="143"/>
      <c r="H305" s="143"/>
      <c r="I305" s="143"/>
      <c r="J305" s="323"/>
    </row>
    <row r="306" spans="1:10" ht="12.75">
      <c r="A306" s="279" t="s">
        <v>488</v>
      </c>
      <c r="B306" s="408" t="s">
        <v>489</v>
      </c>
      <c r="C306" s="279" t="s">
        <v>381</v>
      </c>
      <c r="D306" s="350" t="s">
        <v>22</v>
      </c>
      <c r="E306" s="350" t="s">
        <v>306</v>
      </c>
      <c r="F306" s="279" t="s">
        <v>490</v>
      </c>
      <c r="G306" s="143">
        <v>2720</v>
      </c>
      <c r="H306" s="147">
        <v>3400</v>
      </c>
      <c r="I306" s="143">
        <v>2720</v>
      </c>
      <c r="J306" s="323"/>
    </row>
    <row r="307" spans="1:10" ht="12.75">
      <c r="A307" s="279"/>
      <c r="B307" s="408"/>
      <c r="C307" s="279"/>
      <c r="D307" s="350"/>
      <c r="E307" s="350"/>
      <c r="F307" s="279"/>
      <c r="G307" s="143"/>
      <c r="H307" s="143"/>
      <c r="I307" s="143"/>
      <c r="J307" s="323"/>
    </row>
    <row r="308" spans="1:10" ht="54.75" customHeight="1">
      <c r="A308" s="279"/>
      <c r="B308" s="408"/>
      <c r="C308" s="279"/>
      <c r="D308" s="350"/>
      <c r="E308" s="350"/>
      <c r="F308" s="279"/>
      <c r="G308" s="143"/>
      <c r="H308" s="143"/>
      <c r="I308" s="143"/>
      <c r="J308" s="323"/>
    </row>
    <row r="309" spans="1:10" ht="12.75">
      <c r="A309" s="279" t="s">
        <v>491</v>
      </c>
      <c r="B309" s="408" t="s">
        <v>500</v>
      </c>
      <c r="C309" s="279" t="s">
        <v>381</v>
      </c>
      <c r="D309" s="350" t="s">
        <v>22</v>
      </c>
      <c r="E309" s="408" t="s">
        <v>306</v>
      </c>
      <c r="F309" s="408" t="s">
        <v>490</v>
      </c>
      <c r="G309" s="143">
        <v>2500</v>
      </c>
      <c r="H309" s="143">
        <v>2500</v>
      </c>
      <c r="I309" s="143">
        <v>2000</v>
      </c>
      <c r="J309" s="323"/>
    </row>
    <row r="310" spans="1:10" ht="12.75">
      <c r="A310" s="279"/>
      <c r="B310" s="408"/>
      <c r="C310" s="279"/>
      <c r="D310" s="350"/>
      <c r="E310" s="408"/>
      <c r="F310" s="408"/>
      <c r="G310" s="143"/>
      <c r="H310" s="143"/>
      <c r="I310" s="143"/>
      <c r="J310" s="323"/>
    </row>
    <row r="311" spans="1:10" ht="59.25" customHeight="1">
      <c r="A311" s="279"/>
      <c r="B311" s="408"/>
      <c r="C311" s="279"/>
      <c r="D311" s="350"/>
      <c r="E311" s="408"/>
      <c r="F311" s="408"/>
      <c r="G311" s="143"/>
      <c r="H311" s="143"/>
      <c r="I311" s="143"/>
      <c r="J311" s="323"/>
    </row>
    <row r="312" spans="1:10" ht="12.75">
      <c r="A312" s="279" t="s">
        <v>492</v>
      </c>
      <c r="B312" s="408" t="s">
        <v>493</v>
      </c>
      <c r="C312" s="279" t="s">
        <v>381</v>
      </c>
      <c r="D312" s="350" t="s">
        <v>22</v>
      </c>
      <c r="E312" s="279" t="s">
        <v>306</v>
      </c>
      <c r="F312" s="279" t="s">
        <v>490</v>
      </c>
      <c r="G312" s="143">
        <v>3500</v>
      </c>
      <c r="H312" s="143">
        <v>3500</v>
      </c>
      <c r="I312" s="143">
        <v>3120</v>
      </c>
      <c r="J312" s="323"/>
    </row>
    <row r="313" spans="1:10" ht="12.75">
      <c r="A313" s="279"/>
      <c r="B313" s="408"/>
      <c r="C313" s="279"/>
      <c r="D313" s="350"/>
      <c r="E313" s="279"/>
      <c r="F313" s="279"/>
      <c r="G313" s="143"/>
      <c r="H313" s="143"/>
      <c r="I313" s="143"/>
      <c r="J313" s="323"/>
    </row>
    <row r="314" spans="1:10" ht="60" customHeight="1">
      <c r="A314" s="279"/>
      <c r="B314" s="408"/>
      <c r="C314" s="279"/>
      <c r="D314" s="350"/>
      <c r="E314" s="279"/>
      <c r="F314" s="279"/>
      <c r="G314" s="143"/>
      <c r="H314" s="143"/>
      <c r="I314" s="143"/>
      <c r="J314" s="323"/>
    </row>
    <row r="315" spans="1:10" ht="12.75">
      <c r="A315" s="279" t="s">
        <v>494</v>
      </c>
      <c r="B315" s="408" t="s">
        <v>495</v>
      </c>
      <c r="C315" s="279" t="s">
        <v>381</v>
      </c>
      <c r="D315" s="350" t="s">
        <v>22</v>
      </c>
      <c r="E315" s="350" t="s">
        <v>306</v>
      </c>
      <c r="F315" s="279" t="s">
        <v>490</v>
      </c>
      <c r="G315" s="143">
        <v>10500</v>
      </c>
      <c r="H315" s="143">
        <v>10200</v>
      </c>
      <c r="I315" s="143">
        <v>9460</v>
      </c>
      <c r="J315" s="323"/>
    </row>
    <row r="316" spans="1:10" ht="12.75">
      <c r="A316" s="279"/>
      <c r="B316" s="408"/>
      <c r="C316" s="279"/>
      <c r="D316" s="350"/>
      <c r="E316" s="350"/>
      <c r="F316" s="279"/>
      <c r="G316" s="143"/>
      <c r="H316" s="143"/>
      <c r="I316" s="143"/>
      <c r="J316" s="323"/>
    </row>
    <row r="317" spans="1:10" ht="70.5" customHeight="1">
      <c r="A317" s="279"/>
      <c r="B317" s="408"/>
      <c r="C317" s="279"/>
      <c r="D317" s="350"/>
      <c r="E317" s="350"/>
      <c r="F317" s="279"/>
      <c r="G317" s="143"/>
      <c r="H317" s="143"/>
      <c r="I317" s="143"/>
      <c r="J317" s="324"/>
    </row>
    <row r="318" spans="1:10" ht="12.75">
      <c r="A318" s="371" t="s">
        <v>349</v>
      </c>
      <c r="B318" s="411" t="s">
        <v>188</v>
      </c>
      <c r="C318" s="411"/>
      <c r="D318" s="411"/>
      <c r="E318" s="411"/>
      <c r="F318" s="411"/>
      <c r="G318" s="144">
        <v>47060</v>
      </c>
      <c r="H318" s="144">
        <v>47060</v>
      </c>
      <c r="I318" s="144">
        <v>46500</v>
      </c>
      <c r="J318" s="396" t="s">
        <v>632</v>
      </c>
    </row>
    <row r="319" spans="1:10" ht="12.75">
      <c r="A319" s="371"/>
      <c r="B319" s="411"/>
      <c r="C319" s="411"/>
      <c r="D319" s="411"/>
      <c r="E319" s="411"/>
      <c r="F319" s="411"/>
      <c r="G319" s="144"/>
      <c r="H319" s="144"/>
      <c r="I319" s="144"/>
      <c r="J319" s="323"/>
    </row>
    <row r="320" spans="1:10" ht="378" customHeight="1">
      <c r="A320" s="371"/>
      <c r="B320" s="411"/>
      <c r="C320" s="411"/>
      <c r="D320" s="411"/>
      <c r="E320" s="411"/>
      <c r="F320" s="411"/>
      <c r="G320" s="144"/>
      <c r="H320" s="144"/>
      <c r="I320" s="144"/>
      <c r="J320" s="323"/>
    </row>
    <row r="321" spans="1:10" ht="12.75">
      <c r="A321" s="410"/>
      <c r="B321" s="351" t="s">
        <v>303</v>
      </c>
      <c r="C321" s="351"/>
      <c r="D321" s="351"/>
      <c r="E321" s="351"/>
      <c r="F321" s="351"/>
      <c r="G321" s="144">
        <v>47060</v>
      </c>
      <c r="H321" s="144">
        <v>47060</v>
      </c>
      <c r="I321" s="144">
        <v>46500</v>
      </c>
      <c r="J321" s="323"/>
    </row>
    <row r="322" spans="1:10" ht="12.75">
      <c r="A322" s="279" t="s">
        <v>496</v>
      </c>
      <c r="B322" s="408" t="s">
        <v>497</v>
      </c>
      <c r="C322" s="279" t="s">
        <v>381</v>
      </c>
      <c r="D322" s="350" t="s">
        <v>21</v>
      </c>
      <c r="E322" s="350" t="s">
        <v>306</v>
      </c>
      <c r="F322" s="279" t="s">
        <v>498</v>
      </c>
      <c r="G322" s="143">
        <v>47060</v>
      </c>
      <c r="H322" s="143">
        <v>47060</v>
      </c>
      <c r="I322" s="143">
        <v>46500</v>
      </c>
      <c r="J322" s="323"/>
    </row>
    <row r="323" spans="1:10" ht="12.75">
      <c r="A323" s="279"/>
      <c r="B323" s="408"/>
      <c r="C323" s="279"/>
      <c r="D323" s="350"/>
      <c r="E323" s="350"/>
      <c r="F323" s="279"/>
      <c r="G323" s="143"/>
      <c r="H323" s="143"/>
      <c r="I323" s="143"/>
      <c r="J323" s="323"/>
    </row>
    <row r="324" spans="1:10" ht="269.25" customHeight="1">
      <c r="A324" s="279"/>
      <c r="B324" s="408"/>
      <c r="C324" s="279"/>
      <c r="D324" s="350"/>
      <c r="E324" s="350"/>
      <c r="F324" s="279"/>
      <c r="G324" s="143"/>
      <c r="H324" s="143"/>
      <c r="I324" s="143"/>
      <c r="J324" s="324"/>
    </row>
    <row r="325" spans="1:10" ht="15.75">
      <c r="A325" s="69"/>
      <c r="B325" s="70"/>
      <c r="C325" s="70"/>
      <c r="D325" s="70"/>
      <c r="E325" s="70"/>
      <c r="F325" s="70"/>
      <c r="G325" s="107"/>
      <c r="H325" s="107"/>
      <c r="I325" s="107"/>
      <c r="J325" s="108"/>
    </row>
    <row r="326" spans="1:10" ht="12.75">
      <c r="A326" s="424" t="s">
        <v>499</v>
      </c>
      <c r="B326" s="424"/>
      <c r="C326" s="424"/>
      <c r="D326" s="424"/>
      <c r="E326" s="424"/>
      <c r="F326" s="424"/>
      <c r="G326" s="424"/>
      <c r="H326" s="424"/>
      <c r="I326" s="424"/>
      <c r="J326" s="424"/>
    </row>
    <row r="327" spans="1:10" ht="12.75">
      <c r="A327" s="109"/>
      <c r="B327" s="109"/>
      <c r="C327" s="109"/>
      <c r="D327" s="109"/>
      <c r="E327" s="109"/>
      <c r="F327" s="109"/>
      <c r="G327" s="109"/>
      <c r="H327" s="109"/>
      <c r="I327" s="109"/>
      <c r="J327" s="109"/>
    </row>
  </sheetData>
  <sheetProtection/>
  <mergeCells count="578">
    <mergeCell ref="B248:B250"/>
    <mergeCell ref="C248:C250"/>
    <mergeCell ref="D248:D250"/>
    <mergeCell ref="E248:E250"/>
    <mergeCell ref="F248:F250"/>
    <mergeCell ref="A245:A247"/>
    <mergeCell ref="B245:B247"/>
    <mergeCell ref="C245:C247"/>
    <mergeCell ref="D245:D247"/>
    <mergeCell ref="E245:E247"/>
    <mergeCell ref="A326:J326"/>
    <mergeCell ref="A318:A321"/>
    <mergeCell ref="B318:F320"/>
    <mergeCell ref="B321:F321"/>
    <mergeCell ref="A322:A324"/>
    <mergeCell ref="B322:B324"/>
    <mergeCell ref="C322:C324"/>
    <mergeCell ref="D322:D324"/>
    <mergeCell ref="F312:F314"/>
    <mergeCell ref="E322:E324"/>
    <mergeCell ref="F322:F324"/>
    <mergeCell ref="A315:A317"/>
    <mergeCell ref="B315:B317"/>
    <mergeCell ref="C315:C317"/>
    <mergeCell ref="D315:D317"/>
    <mergeCell ref="E315:E317"/>
    <mergeCell ref="F315:F317"/>
    <mergeCell ref="A312:A314"/>
    <mergeCell ref="B312:B314"/>
    <mergeCell ref="C312:C314"/>
    <mergeCell ref="D312:D314"/>
    <mergeCell ref="E312:E314"/>
    <mergeCell ref="A309:A311"/>
    <mergeCell ref="B309:B311"/>
    <mergeCell ref="C309:C311"/>
    <mergeCell ref="D309:D311"/>
    <mergeCell ref="D303:D305"/>
    <mergeCell ref="E303:E305"/>
    <mergeCell ref="A306:A308"/>
    <mergeCell ref="E309:E311"/>
    <mergeCell ref="F309:F311"/>
    <mergeCell ref="C306:C308"/>
    <mergeCell ref="D306:D308"/>
    <mergeCell ref="E306:E308"/>
    <mergeCell ref="F306:F308"/>
    <mergeCell ref="B306:B308"/>
    <mergeCell ref="F303:F305"/>
    <mergeCell ref="A300:A302"/>
    <mergeCell ref="B300:B302"/>
    <mergeCell ref="C300:C302"/>
    <mergeCell ref="D300:D302"/>
    <mergeCell ref="E300:E302"/>
    <mergeCell ref="F300:F302"/>
    <mergeCell ref="A303:A305"/>
    <mergeCell ref="B303:B305"/>
    <mergeCell ref="C303:C305"/>
    <mergeCell ref="A297:A299"/>
    <mergeCell ref="B297:B299"/>
    <mergeCell ref="C297:C299"/>
    <mergeCell ref="D297:D299"/>
    <mergeCell ref="E297:E299"/>
    <mergeCell ref="F297:F299"/>
    <mergeCell ref="A290:A293"/>
    <mergeCell ref="B290:F292"/>
    <mergeCell ref="B293:F293"/>
    <mergeCell ref="A294:A296"/>
    <mergeCell ref="B294:B296"/>
    <mergeCell ref="C294:C296"/>
    <mergeCell ref="D294:D296"/>
    <mergeCell ref="E294:E296"/>
    <mergeCell ref="F294:F296"/>
    <mergeCell ref="D284:D286"/>
    <mergeCell ref="E284:E286"/>
    <mergeCell ref="F284:F286"/>
    <mergeCell ref="A287:A289"/>
    <mergeCell ref="B287:B289"/>
    <mergeCell ref="C287:C289"/>
    <mergeCell ref="D287:D289"/>
    <mergeCell ref="E287:E289"/>
    <mergeCell ref="F287:F289"/>
    <mergeCell ref="J278:J289"/>
    <mergeCell ref="A281:A283"/>
    <mergeCell ref="B281:B283"/>
    <mergeCell ref="C281:C283"/>
    <mergeCell ref="D281:D283"/>
    <mergeCell ref="E281:E283"/>
    <mergeCell ref="F281:F283"/>
    <mergeCell ref="A284:A286"/>
    <mergeCell ref="B284:B286"/>
    <mergeCell ref="C284:C286"/>
    <mergeCell ref="A274:A277"/>
    <mergeCell ref="B274:F276"/>
    <mergeCell ref="J274:J277"/>
    <mergeCell ref="B277:F277"/>
    <mergeCell ref="A278:A280"/>
    <mergeCell ref="B278:B280"/>
    <mergeCell ref="C278:C280"/>
    <mergeCell ref="D278:D280"/>
    <mergeCell ref="E278:E280"/>
    <mergeCell ref="F278:F280"/>
    <mergeCell ref="A271:A273"/>
    <mergeCell ref="B271:B273"/>
    <mergeCell ref="C271:C273"/>
    <mergeCell ref="D271:D273"/>
    <mergeCell ref="E271:E273"/>
    <mergeCell ref="F271:F273"/>
    <mergeCell ref="A268:A270"/>
    <mergeCell ref="B268:B270"/>
    <mergeCell ref="C268:C270"/>
    <mergeCell ref="D268:D270"/>
    <mergeCell ref="E268:E270"/>
    <mergeCell ref="F268:F270"/>
    <mergeCell ref="A265:A267"/>
    <mergeCell ref="B265:B267"/>
    <mergeCell ref="C265:C267"/>
    <mergeCell ref="D265:D267"/>
    <mergeCell ref="E265:E267"/>
    <mergeCell ref="F265:F267"/>
    <mergeCell ref="J255:J257"/>
    <mergeCell ref="A258:A261"/>
    <mergeCell ref="B258:F260"/>
    <mergeCell ref="B261:F261"/>
    <mergeCell ref="A262:A264"/>
    <mergeCell ref="B262:B264"/>
    <mergeCell ref="C262:C264"/>
    <mergeCell ref="D262:D264"/>
    <mergeCell ref="E262:E264"/>
    <mergeCell ref="F262:F264"/>
    <mergeCell ref="A251:A254"/>
    <mergeCell ref="B251:F253"/>
    <mergeCell ref="J251:J254"/>
    <mergeCell ref="B254:F254"/>
    <mergeCell ref="A255:A257"/>
    <mergeCell ref="B255:B257"/>
    <mergeCell ref="C255:C257"/>
    <mergeCell ref="D255:D257"/>
    <mergeCell ref="E255:E257"/>
    <mergeCell ref="F255:F257"/>
    <mergeCell ref="F245:F247"/>
    <mergeCell ref="A242:A244"/>
    <mergeCell ref="B242:B244"/>
    <mergeCell ref="C242:C244"/>
    <mergeCell ref="D242:D244"/>
    <mergeCell ref="E242:E244"/>
    <mergeCell ref="F242:F244"/>
    <mergeCell ref="A239:A241"/>
    <mergeCell ref="B239:B241"/>
    <mergeCell ref="C239:C241"/>
    <mergeCell ref="D239:D241"/>
    <mergeCell ref="E239:E241"/>
    <mergeCell ref="F239:F241"/>
    <mergeCell ref="A236:A238"/>
    <mergeCell ref="B236:B238"/>
    <mergeCell ref="C236:C238"/>
    <mergeCell ref="D236:D238"/>
    <mergeCell ref="E236:E238"/>
    <mergeCell ref="F236:F238"/>
    <mergeCell ref="A233:A235"/>
    <mergeCell ref="B233:B235"/>
    <mergeCell ref="C233:C235"/>
    <mergeCell ref="D233:D235"/>
    <mergeCell ref="E233:E235"/>
    <mergeCell ref="F233:F235"/>
    <mergeCell ref="A230:A232"/>
    <mergeCell ref="B230:B232"/>
    <mergeCell ref="C230:C232"/>
    <mergeCell ref="D230:D232"/>
    <mergeCell ref="E230:E232"/>
    <mergeCell ref="F230:F232"/>
    <mergeCell ref="A227:A229"/>
    <mergeCell ref="B227:B229"/>
    <mergeCell ref="C227:C229"/>
    <mergeCell ref="D227:D229"/>
    <mergeCell ref="E227:E229"/>
    <mergeCell ref="F227:F229"/>
    <mergeCell ref="A224:A226"/>
    <mergeCell ref="B224:B226"/>
    <mergeCell ref="C224:C226"/>
    <mergeCell ref="D224:D226"/>
    <mergeCell ref="E224:E226"/>
    <mergeCell ref="F224:F226"/>
    <mergeCell ref="A221:A223"/>
    <mergeCell ref="B221:B223"/>
    <mergeCell ref="C221:C223"/>
    <mergeCell ref="D221:D223"/>
    <mergeCell ref="E221:E223"/>
    <mergeCell ref="F221:F223"/>
    <mergeCell ref="A218:A220"/>
    <mergeCell ref="B218:B220"/>
    <mergeCell ref="C218:C220"/>
    <mergeCell ref="D218:D220"/>
    <mergeCell ref="E218:E220"/>
    <mergeCell ref="F218:F220"/>
    <mergeCell ref="A215:A217"/>
    <mergeCell ref="B215:B217"/>
    <mergeCell ref="C215:C217"/>
    <mergeCell ref="D215:D217"/>
    <mergeCell ref="E215:E217"/>
    <mergeCell ref="F215:F217"/>
    <mergeCell ref="A212:A214"/>
    <mergeCell ref="B212:B214"/>
    <mergeCell ref="C212:C214"/>
    <mergeCell ref="D212:D214"/>
    <mergeCell ref="E212:E214"/>
    <mergeCell ref="F212:F214"/>
    <mergeCell ref="A209:A211"/>
    <mergeCell ref="B209:B211"/>
    <mergeCell ref="C209:C211"/>
    <mergeCell ref="D209:D211"/>
    <mergeCell ref="E209:E211"/>
    <mergeCell ref="F209:F211"/>
    <mergeCell ref="A206:A208"/>
    <mergeCell ref="B206:B208"/>
    <mergeCell ref="C206:C208"/>
    <mergeCell ref="D206:D208"/>
    <mergeCell ref="E206:E208"/>
    <mergeCell ref="F206:F208"/>
    <mergeCell ref="A203:A205"/>
    <mergeCell ref="B203:B205"/>
    <mergeCell ref="C203:C205"/>
    <mergeCell ref="D203:D205"/>
    <mergeCell ref="E203:E205"/>
    <mergeCell ref="F203:F205"/>
    <mergeCell ref="A200:A202"/>
    <mergeCell ref="B200:B202"/>
    <mergeCell ref="C200:C202"/>
    <mergeCell ref="D200:D202"/>
    <mergeCell ref="E200:E202"/>
    <mergeCell ref="F200:F202"/>
    <mergeCell ref="A197:A199"/>
    <mergeCell ref="B197:B199"/>
    <mergeCell ref="C197:C199"/>
    <mergeCell ref="D197:D199"/>
    <mergeCell ref="E197:E199"/>
    <mergeCell ref="F197:F199"/>
    <mergeCell ref="A194:A196"/>
    <mergeCell ref="B194:B196"/>
    <mergeCell ref="C194:C196"/>
    <mergeCell ref="D194:D196"/>
    <mergeCell ref="E194:E196"/>
    <mergeCell ref="F194:F196"/>
    <mergeCell ref="A191:A193"/>
    <mergeCell ref="B191:B193"/>
    <mergeCell ref="C191:C193"/>
    <mergeCell ref="D191:D193"/>
    <mergeCell ref="E191:E193"/>
    <mergeCell ref="F191:F193"/>
    <mergeCell ref="A188:A190"/>
    <mergeCell ref="B188:B190"/>
    <mergeCell ref="C188:C190"/>
    <mergeCell ref="D188:D190"/>
    <mergeCell ref="E188:E190"/>
    <mergeCell ref="F188:F190"/>
    <mergeCell ref="A185:A187"/>
    <mergeCell ref="B185:B187"/>
    <mergeCell ref="C185:C187"/>
    <mergeCell ref="D185:D187"/>
    <mergeCell ref="E185:E187"/>
    <mergeCell ref="F185:F187"/>
    <mergeCell ref="A182:A184"/>
    <mergeCell ref="B182:B184"/>
    <mergeCell ref="C182:C184"/>
    <mergeCell ref="D182:D184"/>
    <mergeCell ref="E182:E184"/>
    <mergeCell ref="F182:F184"/>
    <mergeCell ref="A179:A181"/>
    <mergeCell ref="B179:B181"/>
    <mergeCell ref="C179:C181"/>
    <mergeCell ref="D179:D181"/>
    <mergeCell ref="E179:E181"/>
    <mergeCell ref="F179:F181"/>
    <mergeCell ref="A176:A178"/>
    <mergeCell ref="B176:B178"/>
    <mergeCell ref="C176:C178"/>
    <mergeCell ref="D176:D178"/>
    <mergeCell ref="E176:E178"/>
    <mergeCell ref="F176:F178"/>
    <mergeCell ref="A173:A175"/>
    <mergeCell ref="B173:B175"/>
    <mergeCell ref="C173:C175"/>
    <mergeCell ref="D173:D175"/>
    <mergeCell ref="E173:E175"/>
    <mergeCell ref="F173:F175"/>
    <mergeCell ref="A170:A172"/>
    <mergeCell ref="B170:B172"/>
    <mergeCell ref="C170:C172"/>
    <mergeCell ref="D170:D172"/>
    <mergeCell ref="E170:E172"/>
    <mergeCell ref="F170:F172"/>
    <mergeCell ref="A167:A169"/>
    <mergeCell ref="B167:B169"/>
    <mergeCell ref="C167:C169"/>
    <mergeCell ref="D167:D169"/>
    <mergeCell ref="E167:E169"/>
    <mergeCell ref="F167:F169"/>
    <mergeCell ref="A164:A166"/>
    <mergeCell ref="B164:B166"/>
    <mergeCell ref="C164:C166"/>
    <mergeCell ref="D164:D166"/>
    <mergeCell ref="E164:E166"/>
    <mergeCell ref="F164:F166"/>
    <mergeCell ref="A161:A163"/>
    <mergeCell ref="B161:B163"/>
    <mergeCell ref="C161:C163"/>
    <mergeCell ref="D161:D163"/>
    <mergeCell ref="E161:E163"/>
    <mergeCell ref="F161:F163"/>
    <mergeCell ref="A158:A160"/>
    <mergeCell ref="B158:B160"/>
    <mergeCell ref="C158:C160"/>
    <mergeCell ref="D158:D160"/>
    <mergeCell ref="E158:E160"/>
    <mergeCell ref="F158:F160"/>
    <mergeCell ref="A155:A157"/>
    <mergeCell ref="B155:B157"/>
    <mergeCell ref="C155:C157"/>
    <mergeCell ref="D155:D157"/>
    <mergeCell ref="E155:E157"/>
    <mergeCell ref="F155:F157"/>
    <mergeCell ref="A152:A154"/>
    <mergeCell ref="B152:B154"/>
    <mergeCell ref="C152:C154"/>
    <mergeCell ref="D152:D154"/>
    <mergeCell ref="E152:E154"/>
    <mergeCell ref="F152:F154"/>
    <mergeCell ref="F146:F148"/>
    <mergeCell ref="A143:A145"/>
    <mergeCell ref="A149:A151"/>
    <mergeCell ref="B149:B151"/>
    <mergeCell ref="C149:C151"/>
    <mergeCell ref="D149:D151"/>
    <mergeCell ref="E149:E151"/>
    <mergeCell ref="F149:F151"/>
    <mergeCell ref="B143:B145"/>
    <mergeCell ref="C143:C145"/>
    <mergeCell ref="J137:J250"/>
    <mergeCell ref="A248:A250"/>
    <mergeCell ref="D143:D145"/>
    <mergeCell ref="E143:E145"/>
    <mergeCell ref="F143:F145"/>
    <mergeCell ref="A146:A148"/>
    <mergeCell ref="B146:B148"/>
    <mergeCell ref="C146:C148"/>
    <mergeCell ref="D146:D148"/>
    <mergeCell ref="E146:E148"/>
    <mergeCell ref="A137:A139"/>
    <mergeCell ref="B137:F139"/>
    <mergeCell ref="A140:A142"/>
    <mergeCell ref="B140:F142"/>
    <mergeCell ref="D134:D136"/>
    <mergeCell ref="E134:E136"/>
    <mergeCell ref="J127:J129"/>
    <mergeCell ref="A130:A133"/>
    <mergeCell ref="B130:F132"/>
    <mergeCell ref="B133:F133"/>
    <mergeCell ref="A134:A136"/>
    <mergeCell ref="B134:B136"/>
    <mergeCell ref="C134:C136"/>
    <mergeCell ref="F134:F136"/>
    <mergeCell ref="A123:A126"/>
    <mergeCell ref="B123:F125"/>
    <mergeCell ref="B126:F126"/>
    <mergeCell ref="A127:A129"/>
    <mergeCell ref="B127:B129"/>
    <mergeCell ref="C127:C129"/>
    <mergeCell ref="D127:D129"/>
    <mergeCell ref="E127:E129"/>
    <mergeCell ref="F127:F129"/>
    <mergeCell ref="A120:A122"/>
    <mergeCell ref="B120:B122"/>
    <mergeCell ref="C120:C122"/>
    <mergeCell ref="D120:D122"/>
    <mergeCell ref="E120:E122"/>
    <mergeCell ref="F120:F122"/>
    <mergeCell ref="A117:A119"/>
    <mergeCell ref="B117:B119"/>
    <mergeCell ref="C117:C119"/>
    <mergeCell ref="D117:D119"/>
    <mergeCell ref="E117:E119"/>
    <mergeCell ref="F117:F119"/>
    <mergeCell ref="A114:A116"/>
    <mergeCell ref="B114:B116"/>
    <mergeCell ref="C114:C116"/>
    <mergeCell ref="D114:D116"/>
    <mergeCell ref="E114:E116"/>
    <mergeCell ref="F114:F116"/>
    <mergeCell ref="A111:A113"/>
    <mergeCell ref="B111:B113"/>
    <mergeCell ref="C111:C113"/>
    <mergeCell ref="D111:D113"/>
    <mergeCell ref="E111:E113"/>
    <mergeCell ref="F111:F113"/>
    <mergeCell ref="A108:A110"/>
    <mergeCell ref="B108:B110"/>
    <mergeCell ref="C108:C110"/>
    <mergeCell ref="D108:D110"/>
    <mergeCell ref="E108:E110"/>
    <mergeCell ref="F108:F110"/>
    <mergeCell ref="A105:A107"/>
    <mergeCell ref="B105:B107"/>
    <mergeCell ref="C105:C107"/>
    <mergeCell ref="D105:D107"/>
    <mergeCell ref="E105:E107"/>
    <mergeCell ref="F105:F107"/>
    <mergeCell ref="A102:A104"/>
    <mergeCell ref="B102:B104"/>
    <mergeCell ref="C102:C104"/>
    <mergeCell ref="D102:D104"/>
    <mergeCell ref="E102:E104"/>
    <mergeCell ref="F102:F104"/>
    <mergeCell ref="A99:A101"/>
    <mergeCell ref="B99:B101"/>
    <mergeCell ref="C99:C101"/>
    <mergeCell ref="D99:D101"/>
    <mergeCell ref="E99:E101"/>
    <mergeCell ref="F99:F101"/>
    <mergeCell ref="A96:A98"/>
    <mergeCell ref="B96:B98"/>
    <mergeCell ref="C96:C98"/>
    <mergeCell ref="D96:D98"/>
    <mergeCell ref="E96:E98"/>
    <mergeCell ref="F96:F98"/>
    <mergeCell ref="A93:A95"/>
    <mergeCell ref="B93:B95"/>
    <mergeCell ref="C93:C95"/>
    <mergeCell ref="D93:D95"/>
    <mergeCell ref="E93:E95"/>
    <mergeCell ref="F93:F95"/>
    <mergeCell ref="A90:A92"/>
    <mergeCell ref="B90:B92"/>
    <mergeCell ref="C90:C92"/>
    <mergeCell ref="D90:D92"/>
    <mergeCell ref="E90:E92"/>
    <mergeCell ref="F90:F92"/>
    <mergeCell ref="A87:A89"/>
    <mergeCell ref="B87:B89"/>
    <mergeCell ref="C87:C89"/>
    <mergeCell ref="D87:D89"/>
    <mergeCell ref="E87:E89"/>
    <mergeCell ref="F87:F89"/>
    <mergeCell ref="A84:A86"/>
    <mergeCell ref="B84:B86"/>
    <mergeCell ref="C84:C86"/>
    <mergeCell ref="D84:D86"/>
    <mergeCell ref="E84:E86"/>
    <mergeCell ref="F84:F86"/>
    <mergeCell ref="E78:E80"/>
    <mergeCell ref="F78:F80"/>
    <mergeCell ref="A81:A83"/>
    <mergeCell ref="B81:B83"/>
    <mergeCell ref="C81:C83"/>
    <mergeCell ref="D81:D83"/>
    <mergeCell ref="E81:E83"/>
    <mergeCell ref="F81:F83"/>
    <mergeCell ref="A68:A70"/>
    <mergeCell ref="B68:B70"/>
    <mergeCell ref="A74:A77"/>
    <mergeCell ref="B74:F76"/>
    <mergeCell ref="J74:J122"/>
    <mergeCell ref="B77:F77"/>
    <mergeCell ref="A78:A80"/>
    <mergeCell ref="B78:B80"/>
    <mergeCell ref="C78:C80"/>
    <mergeCell ref="D78:D80"/>
    <mergeCell ref="A71:A73"/>
    <mergeCell ref="B71:B73"/>
    <mergeCell ref="C71:C73"/>
    <mergeCell ref="D71:D73"/>
    <mergeCell ref="E71:E73"/>
    <mergeCell ref="F71:F73"/>
    <mergeCell ref="C68:C70"/>
    <mergeCell ref="D68:D70"/>
    <mergeCell ref="E68:E70"/>
    <mergeCell ref="F68:F70"/>
    <mergeCell ref="F61:F63"/>
    <mergeCell ref="J57:J63"/>
    <mergeCell ref="E54:E56"/>
    <mergeCell ref="A64:A67"/>
    <mergeCell ref="B64:F66"/>
    <mergeCell ref="B67:F67"/>
    <mergeCell ref="J54:J56"/>
    <mergeCell ref="A57:A60"/>
    <mergeCell ref="B57:F59"/>
    <mergeCell ref="B60:F60"/>
    <mergeCell ref="A61:A63"/>
    <mergeCell ref="J64:J73"/>
    <mergeCell ref="J47:J49"/>
    <mergeCell ref="A50:A53"/>
    <mergeCell ref="B50:F52"/>
    <mergeCell ref="J50:J53"/>
    <mergeCell ref="B53:F53"/>
    <mergeCell ref="B61:B63"/>
    <mergeCell ref="C61:C63"/>
    <mergeCell ref="D61:D63"/>
    <mergeCell ref="E61:E63"/>
    <mergeCell ref="A54:A56"/>
    <mergeCell ref="A47:A49"/>
    <mergeCell ref="B47:B49"/>
    <mergeCell ref="C47:C49"/>
    <mergeCell ref="D47:D49"/>
    <mergeCell ref="E47:E49"/>
    <mergeCell ref="F54:F56"/>
    <mergeCell ref="F47:F49"/>
    <mergeCell ref="B54:B56"/>
    <mergeCell ref="C54:C56"/>
    <mergeCell ref="D54:D56"/>
    <mergeCell ref="J40:J42"/>
    <mergeCell ref="A37:A39"/>
    <mergeCell ref="B37:B39"/>
    <mergeCell ref="A43:A46"/>
    <mergeCell ref="B43:F45"/>
    <mergeCell ref="J43:J46"/>
    <mergeCell ref="B46:F46"/>
    <mergeCell ref="A40:A42"/>
    <mergeCell ref="B40:B42"/>
    <mergeCell ref="C40:C42"/>
    <mergeCell ref="D40:D42"/>
    <mergeCell ref="E40:E42"/>
    <mergeCell ref="F40:F42"/>
    <mergeCell ref="C37:C39"/>
    <mergeCell ref="D37:D39"/>
    <mergeCell ref="E37:E39"/>
    <mergeCell ref="F37:F39"/>
    <mergeCell ref="J30:J33"/>
    <mergeCell ref="B33:F33"/>
    <mergeCell ref="J34:J36"/>
    <mergeCell ref="J37:J39"/>
    <mergeCell ref="A34:A36"/>
    <mergeCell ref="B34:B36"/>
    <mergeCell ref="C34:C36"/>
    <mergeCell ref="D34:D36"/>
    <mergeCell ref="E34:E36"/>
    <mergeCell ref="F34:F36"/>
    <mergeCell ref="B27:B29"/>
    <mergeCell ref="C27:C29"/>
    <mergeCell ref="D27:D29"/>
    <mergeCell ref="E27:E29"/>
    <mergeCell ref="F27:F29"/>
    <mergeCell ref="A30:A33"/>
    <mergeCell ref="B30:F32"/>
    <mergeCell ref="A24:A26"/>
    <mergeCell ref="B24:B26"/>
    <mergeCell ref="C24:C26"/>
    <mergeCell ref="D24:D26"/>
    <mergeCell ref="E24:E26"/>
    <mergeCell ref="F24:F26"/>
    <mergeCell ref="A21:A23"/>
    <mergeCell ref="B21:B23"/>
    <mergeCell ref="C21:C23"/>
    <mergeCell ref="D21:D23"/>
    <mergeCell ref="E21:E23"/>
    <mergeCell ref="F21:F23"/>
    <mergeCell ref="J6:J10"/>
    <mergeCell ref="A12:A15"/>
    <mergeCell ref="B12:F14"/>
    <mergeCell ref="J12:J15"/>
    <mergeCell ref="B15:F15"/>
    <mergeCell ref="A17:A20"/>
    <mergeCell ref="B17:F19"/>
    <mergeCell ref="B20:F20"/>
    <mergeCell ref="J17:J29"/>
    <mergeCell ref="A27:A29"/>
    <mergeCell ref="B6:B10"/>
    <mergeCell ref="C6:C10"/>
    <mergeCell ref="D6:D10"/>
    <mergeCell ref="E6:E10"/>
    <mergeCell ref="F6:F10"/>
    <mergeCell ref="G6:I6"/>
    <mergeCell ref="J123:J125"/>
    <mergeCell ref="J130:J136"/>
    <mergeCell ref="J258:J273"/>
    <mergeCell ref="J290:J317"/>
    <mergeCell ref="J318:J324"/>
    <mergeCell ref="B2:J2"/>
    <mergeCell ref="B3:J3"/>
    <mergeCell ref="B4:J4"/>
    <mergeCell ref="A5:I5"/>
    <mergeCell ref="A6:A10"/>
  </mergeCells>
  <printOptions/>
  <pageMargins left="0.17" right="0.28" top="0.29" bottom="0.25" header="0.3" footer="0.27"/>
  <pageSetup horizontalDpi="600" verticalDpi="600" orientation="landscape" paperSize="9" scale="62" r:id="rId1"/>
  <rowBreaks count="8" manualBreakCount="8">
    <brk id="19" max="9" man="1"/>
    <brk id="36" max="9" man="1"/>
    <brk id="60" max="9" man="1"/>
    <brk id="73" max="9" man="1"/>
    <brk id="122" max="9" man="1"/>
    <brk id="148" max="9" man="1"/>
    <brk id="175" max="9" man="1"/>
    <brk id="25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Колесников Павел Васильевич</cp:lastModifiedBy>
  <cp:lastPrinted>2013-02-06T07:40:51Z</cp:lastPrinted>
  <dcterms:created xsi:type="dcterms:W3CDTF">2011-03-11T07:20:03Z</dcterms:created>
  <dcterms:modified xsi:type="dcterms:W3CDTF">2013-02-06T07:40:58Z</dcterms:modified>
  <cp:category/>
  <cp:version/>
  <cp:contentType/>
  <cp:contentStatus/>
</cp:coreProperties>
</file>