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ГОСПРОГРАММА до 2020\Внесение изменений\Приведение к параметрам бюджета 2019 - до 2025\Последняя версия ГП (со всеми правками)\Проект постановления к бюджету\Дополнительные материалы\ДПГ\"/>
    </mc:Choice>
  </mc:AlternateContent>
  <bookViews>
    <workbookView xWindow="0" yWindow="0" windowWidth="28800" windowHeight="12435"/>
  </bookViews>
  <sheets>
    <sheet name="Лист1" sheetId="1" r:id="rId1"/>
    <sheet name="Лист3" sheetId="3" r:id="rId2"/>
  </sheets>
  <definedNames>
    <definedName name="_xlnm._FilterDatabase" localSheetId="0" hidden="1">Лист1!$A$5:$K$230</definedName>
    <definedName name="_xlnm.Print_Titles" localSheetId="0">Лист1!$3:$5</definedName>
    <definedName name="_xlnm.Print_Area" localSheetId="0">Лист1!$A$1:$K$232</definedName>
  </definedNames>
  <calcPr calcId="152511"/>
</workbook>
</file>

<file path=xl/calcChain.xml><?xml version="1.0" encoding="utf-8"?>
<calcChain xmlns="http://schemas.openxmlformats.org/spreadsheetml/2006/main">
  <c r="I121" i="1" l="1"/>
  <c r="I108" i="1" l="1"/>
  <c r="K204" i="1" l="1"/>
  <c r="J204" i="1"/>
  <c r="I204" i="1"/>
  <c r="I173" i="1" s="1"/>
  <c r="K134" i="1"/>
  <c r="K133" i="1" s="1"/>
  <c r="J134" i="1"/>
  <c r="J133" i="1" s="1"/>
  <c r="I134" i="1"/>
  <c r="I133" i="1" s="1"/>
  <c r="I132" i="1" s="1"/>
  <c r="J109" i="1"/>
  <c r="K109" i="1"/>
  <c r="I109" i="1"/>
  <c r="K108" i="1"/>
  <c r="J108" i="1"/>
  <c r="I93" i="1"/>
  <c r="K197" i="1"/>
  <c r="J197" i="1"/>
  <c r="I197" i="1"/>
  <c r="I196" i="1"/>
  <c r="K141" i="1"/>
  <c r="J141" i="1"/>
  <c r="I141" i="1"/>
  <c r="I68" i="1"/>
  <c r="K68" i="1"/>
  <c r="J68" i="1"/>
  <c r="J57" i="1"/>
  <c r="K57" i="1"/>
  <c r="I57" i="1"/>
  <c r="I195" i="1" l="1"/>
  <c r="I194" i="1"/>
  <c r="I193" i="1"/>
  <c r="I192" i="1"/>
  <c r="I190" i="1"/>
  <c r="I189" i="1"/>
  <c r="I187" i="1"/>
  <c r="I186" i="1"/>
  <c r="I184" i="1"/>
  <c r="I183" i="1"/>
  <c r="I181" i="1"/>
  <c r="I180" i="1"/>
  <c r="I169" i="1"/>
  <c r="I168" i="1"/>
  <c r="I167" i="1"/>
  <c r="I166" i="1"/>
  <c r="I160" i="1"/>
  <c r="I143" i="1"/>
  <c r="I142" i="1"/>
  <c r="I122" i="1"/>
  <c r="I115" i="1"/>
  <c r="I95" i="1"/>
  <c r="I92" i="1"/>
  <c r="I91" i="1"/>
  <c r="I90" i="1"/>
  <c r="J90" i="1"/>
  <c r="I89" i="1"/>
  <c r="I71" i="1"/>
  <c r="I70" i="1"/>
  <c r="I66" i="1"/>
  <c r="I38" i="1"/>
  <c r="I36" i="1"/>
  <c r="I35" i="1"/>
  <c r="I34" i="1"/>
  <c r="I11" i="1"/>
  <c r="J70" i="1" l="1"/>
  <c r="K70" i="1"/>
  <c r="J160" i="1" l="1"/>
  <c r="K160" i="1"/>
  <c r="I114" i="1" l="1"/>
  <c r="J114" i="1"/>
  <c r="K114" i="1"/>
  <c r="J66" i="1"/>
  <c r="K66" i="1"/>
  <c r="I10" i="1"/>
  <c r="J10" i="1"/>
  <c r="K10" i="1"/>
  <c r="J166" i="1"/>
  <c r="K166" i="1"/>
  <c r="K196" i="1"/>
  <c r="K195" i="1"/>
  <c r="K194" i="1"/>
  <c r="K193" i="1"/>
  <c r="K192" i="1"/>
  <c r="K190" i="1"/>
  <c r="K189" i="1"/>
  <c r="K187" i="1"/>
  <c r="K186" i="1"/>
  <c r="K184" i="1"/>
  <c r="K183" i="1"/>
  <c r="K182" i="1"/>
  <c r="K181" i="1"/>
  <c r="K180" i="1"/>
  <c r="K179" i="1"/>
  <c r="K178" i="1"/>
  <c r="K177" i="1"/>
  <c r="K176" i="1"/>
  <c r="K175" i="1"/>
  <c r="K174" i="1"/>
  <c r="K173" i="1"/>
  <c r="K172" i="1"/>
  <c r="K171" i="1"/>
  <c r="K170" i="1"/>
  <c r="K169" i="1"/>
  <c r="K168" i="1"/>
  <c r="K167" i="1"/>
  <c r="K143" i="1"/>
  <c r="K142" i="1"/>
  <c r="K132" i="1"/>
  <c r="K124" i="1"/>
  <c r="K122" i="1"/>
  <c r="K115" i="1"/>
  <c r="K95" i="1"/>
  <c r="K94" i="1"/>
  <c r="K93" i="1"/>
  <c r="K92" i="1"/>
  <c r="K91" i="1"/>
  <c r="K90" i="1"/>
  <c r="K89" i="1"/>
  <c r="K71" i="1"/>
  <c r="K67" i="1"/>
  <c r="K56" i="1"/>
  <c r="K38" i="1"/>
  <c r="K37" i="1"/>
  <c r="K36" i="1"/>
  <c r="K35" i="1"/>
  <c r="K34" i="1"/>
  <c r="K23" i="1"/>
  <c r="K22" i="1"/>
  <c r="K11" i="1"/>
  <c r="K9" i="1"/>
  <c r="J132" i="1"/>
  <c r="J36" i="1"/>
  <c r="J37" i="1"/>
  <c r="I37" i="1"/>
  <c r="I33" i="1" s="1"/>
  <c r="J195" i="1"/>
  <c r="J194" i="1"/>
  <c r="J196" i="1"/>
  <c r="J193" i="1"/>
  <c r="J192" i="1"/>
  <c r="J190" i="1"/>
  <c r="J189" i="1"/>
  <c r="J187" i="1"/>
  <c r="J186" i="1"/>
  <c r="J184" i="1"/>
  <c r="J183" i="1"/>
  <c r="I182" i="1"/>
  <c r="J182" i="1"/>
  <c r="J181" i="1"/>
  <c r="J180" i="1"/>
  <c r="I179" i="1"/>
  <c r="J179" i="1"/>
  <c r="I178" i="1"/>
  <c r="J178" i="1"/>
  <c r="I177" i="1"/>
  <c r="J177" i="1"/>
  <c r="I176" i="1"/>
  <c r="J176" i="1"/>
  <c r="I175" i="1"/>
  <c r="J175" i="1"/>
  <c r="I174" i="1"/>
  <c r="J174" i="1"/>
  <c r="J173" i="1"/>
  <c r="I172" i="1"/>
  <c r="J172" i="1"/>
  <c r="I171" i="1"/>
  <c r="J171" i="1"/>
  <c r="I170" i="1"/>
  <c r="J170" i="1"/>
  <c r="J169" i="1"/>
  <c r="J168" i="1"/>
  <c r="J167" i="1"/>
  <c r="J143" i="1"/>
  <c r="J142" i="1"/>
  <c r="I124" i="1"/>
  <c r="J124" i="1"/>
  <c r="J122" i="1"/>
  <c r="J115" i="1"/>
  <c r="J95" i="1"/>
  <c r="I94" i="1"/>
  <c r="J94" i="1"/>
  <c r="J93" i="1"/>
  <c r="J92" i="1"/>
  <c r="J91" i="1"/>
  <c r="J89" i="1"/>
  <c r="J71" i="1"/>
  <c r="I67" i="1"/>
  <c r="I65" i="1" s="1"/>
  <c r="J67" i="1"/>
  <c r="I165" i="1" l="1"/>
  <c r="K113" i="1"/>
  <c r="K33" i="1"/>
  <c r="J159" i="1"/>
  <c r="K21" i="1"/>
  <c r="K159" i="1"/>
  <c r="K165" i="1"/>
  <c r="I159" i="1"/>
  <c r="K140" i="1"/>
  <c r="K121" i="1"/>
  <c r="K88" i="1"/>
  <c r="K65" i="1"/>
  <c r="K8" i="1"/>
  <c r="J165" i="1"/>
  <c r="I140" i="1"/>
  <c r="J140" i="1"/>
  <c r="J121" i="1"/>
  <c r="I113" i="1"/>
  <c r="J113" i="1"/>
  <c r="J88" i="1"/>
  <c r="I88" i="1"/>
  <c r="J65" i="1"/>
  <c r="J139" i="1" l="1"/>
  <c r="I64" i="1"/>
  <c r="J64" i="1"/>
  <c r="I139" i="1"/>
  <c r="K139" i="1"/>
  <c r="K64" i="1"/>
  <c r="K7" i="1"/>
  <c r="K6" i="1" l="1"/>
  <c r="I56" i="1"/>
  <c r="J56" i="1"/>
  <c r="J38" i="1"/>
  <c r="J35" i="1"/>
  <c r="J34" i="1"/>
  <c r="I23" i="1"/>
  <c r="J23" i="1"/>
  <c r="I22" i="1"/>
  <c r="J22" i="1"/>
  <c r="J11" i="1"/>
  <c r="I9" i="1"/>
  <c r="J9" i="1"/>
  <c r="J33" i="1" l="1"/>
  <c r="J21" i="1"/>
  <c r="J8" i="1"/>
  <c r="I21" i="1"/>
  <c r="I8" i="1"/>
  <c r="I7" i="1" l="1"/>
  <c r="I6" i="1" s="1"/>
  <c r="J7" i="1"/>
  <c r="J6" i="1" s="1"/>
</calcChain>
</file>

<file path=xl/sharedStrings.xml><?xml version="1.0" encoding="utf-8"?>
<sst xmlns="http://schemas.openxmlformats.org/spreadsheetml/2006/main" count="1016" uniqueCount="366">
  <si>
    <t>Статус</t>
  </si>
  <si>
    <t xml:space="preserve">Ответственный исполнитель (Ф.И.О., должность, организация)
</t>
  </si>
  <si>
    <t xml:space="preserve">Ожидаемый результат реализации мероприятия
</t>
  </si>
  <si>
    <t xml:space="preserve">Срок начала реализации
</t>
  </si>
  <si>
    <t xml:space="preserve">Срок окончания реализации (дата контрольного события)
</t>
  </si>
  <si>
    <t>Код бюджетной классификации</t>
  </si>
  <si>
    <t>Объемы бюджетных ассигнований (тыс. руб.), годы</t>
  </si>
  <si>
    <r>
      <rPr>
        <sz val="11"/>
        <rFont val="Times New Roman"/>
        <family val="1"/>
        <charset val="204"/>
      </rPr>
      <t>1</t>
    </r>
  </si>
  <si>
    <r>
      <rPr>
        <sz val="11"/>
        <rFont val="Times New Roman"/>
        <family val="1"/>
        <charset val="204"/>
      </rPr>
      <t>2</t>
    </r>
  </si>
  <si>
    <r>
      <rPr>
        <sz val="11"/>
        <rFont val="Times New Roman"/>
        <family val="1"/>
        <charset val="204"/>
      </rPr>
      <t>3</t>
    </r>
    <r>
      <rPr>
        <sz val="11"/>
        <color theme="1"/>
        <rFont val="Calibri"/>
        <family val="2"/>
        <charset val="204"/>
        <scheme val="minor"/>
      </rPr>
      <t/>
    </r>
  </si>
  <si>
    <r>
      <rPr>
        <sz val="11"/>
        <rFont val="Times New Roman"/>
        <family val="1"/>
        <charset val="204"/>
      </rPr>
      <t>4</t>
    </r>
    <r>
      <rPr>
        <sz val="11"/>
        <color theme="1"/>
        <rFont val="Calibri"/>
        <family val="2"/>
        <charset val="204"/>
        <scheme val="minor"/>
      </rPr>
      <t/>
    </r>
  </si>
  <si>
    <r>
      <rPr>
        <sz val="11"/>
        <rFont val="Times New Roman"/>
        <family val="1"/>
        <charset val="204"/>
      </rPr>
      <t>5</t>
    </r>
    <r>
      <rPr>
        <sz val="11"/>
        <color theme="1"/>
        <rFont val="Calibri"/>
        <family val="2"/>
        <charset val="204"/>
        <scheme val="minor"/>
      </rPr>
      <t/>
    </r>
  </si>
  <si>
    <r>
      <rPr>
        <sz val="11"/>
        <rFont val="Times New Roman"/>
        <family val="1"/>
        <charset val="204"/>
      </rPr>
      <t>6</t>
    </r>
    <r>
      <rPr>
        <sz val="11"/>
        <color theme="1"/>
        <rFont val="Calibri"/>
        <family val="2"/>
        <charset val="204"/>
        <scheme val="minor"/>
      </rPr>
      <t/>
    </r>
  </si>
  <si>
    <r>
      <rPr>
        <sz val="11"/>
        <rFont val="Times New Roman"/>
        <family val="1"/>
        <charset val="204"/>
      </rPr>
      <t>7</t>
    </r>
    <r>
      <rPr>
        <sz val="11"/>
        <color theme="1"/>
        <rFont val="Calibri"/>
        <family val="2"/>
        <charset val="204"/>
        <scheme val="minor"/>
      </rPr>
      <t/>
    </r>
  </si>
  <si>
    <r>
      <rPr>
        <sz val="11"/>
        <rFont val="Times New Roman"/>
        <family val="1"/>
        <charset val="204"/>
      </rPr>
      <t>8</t>
    </r>
    <r>
      <rPr>
        <sz val="11"/>
        <color theme="1"/>
        <rFont val="Calibri"/>
        <family val="2"/>
        <charset val="204"/>
        <scheme val="minor"/>
      </rPr>
      <t/>
    </r>
  </si>
  <si>
    <r>
      <rPr>
        <sz val="11"/>
        <rFont val="Times New Roman"/>
        <family val="1"/>
        <charset val="204"/>
      </rPr>
      <t>10</t>
    </r>
    <r>
      <rPr>
        <sz val="11"/>
        <color theme="1"/>
        <rFont val="Calibri"/>
        <family val="2"/>
        <charset val="204"/>
        <scheme val="minor"/>
      </rPr>
      <t/>
    </r>
  </si>
  <si>
    <r>
      <rPr>
        <sz val="11"/>
        <rFont val="Times New Roman"/>
        <family val="1"/>
        <charset val="204"/>
      </rPr>
      <t>11</t>
    </r>
    <r>
      <rPr>
        <sz val="11"/>
        <color theme="1"/>
        <rFont val="Calibri"/>
        <family val="2"/>
        <charset val="204"/>
        <scheme val="minor"/>
      </rPr>
      <t/>
    </r>
  </si>
  <si>
    <t>Всего по государственной программе</t>
  </si>
  <si>
    <t>X</t>
  </si>
  <si>
    <t>01.01.2011</t>
  </si>
  <si>
    <t>1</t>
  </si>
  <si>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</si>
  <si>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 xml:space="preserve">ОМ 1.1 Нормативно-правовое и организационно-методическое обеспечение реализации мероприятий в области формирования доступной среды
</t>
  </si>
  <si>
    <t>всего</t>
  </si>
  <si>
    <t>1.2</t>
  </si>
  <si>
    <t>ОМ 1.2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</si>
  <si>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149 1006 0410250270 521</t>
  </si>
  <si>
    <t>Контрольное событие 1.2.1.1. 
В Минтруд России  представлены  предложения о распределении субсидий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на поддержку учреждений спортивной направленности по адаптивной физической культуре и спорту в субъектах Российской Федерации</t>
  </si>
  <si>
    <t>не указан</t>
  </si>
  <si>
    <t>1.4</t>
  </si>
  <si>
    <t>ОМ 1.4 Обеспечение информационной доступности для инвалидов</t>
  </si>
  <si>
    <t>071 0410 0410490019 244</t>
  </si>
  <si>
    <t>149 1006 0410490059 611</t>
  </si>
  <si>
    <t xml:space="preserve">Реализация права инвалидов по слуху на доступ к информации в формате телевизионных программ
</t>
  </si>
  <si>
    <t>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t>
  </si>
  <si>
    <t>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t>
  </si>
  <si>
    <t>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t>
  </si>
  <si>
    <t>Оперативное предоставление актуальной информации в доступном для инвалидов формате по вопросам защиты прав инвалидов</t>
  </si>
  <si>
    <t>01.01.2015</t>
  </si>
  <si>
    <t>1.5</t>
  </si>
  <si>
    <t>ОМ 1.5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</si>
  <si>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t>
  </si>
  <si>
    <t>2</t>
  </si>
  <si>
    <t>Подпрограмма 2. Совершенствование системы комплексной реабилитации и абилитации инвалидов</t>
  </si>
  <si>
    <t>ОМ 2.1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</si>
  <si>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149 1006 0420190019 244</t>
  </si>
  <si>
    <t>149 1006 0420190059 611</t>
  </si>
  <si>
    <t>172 0401 042019999 244</t>
  </si>
  <si>
    <t>Выпуск универсального справочника по трудоустройству инвалидов с различными ограничениями возможностей здоровья и его ежегодная актуализация</t>
  </si>
  <si>
    <t xml:space="preserve">Создание методического и методологического федерального центра по комплексной реабилитации и абилитации инвалидов и детей-инвалидов </t>
  </si>
  <si>
    <t>Разработка (актуализация) национальных стандартов в области технических средств реабилитации и специальных средств для самообслуживания и ухода</t>
  </si>
  <si>
    <t>ОМ 2.2 Предоставление государственных гарантий инвалидам</t>
  </si>
  <si>
    <t>149 1006 0420290019 244</t>
  </si>
  <si>
    <t>149 1002 0420265030 810</t>
  </si>
  <si>
    <t>149 1003 0420239570 550</t>
  </si>
  <si>
    <t>149 1003 0420251300 530</t>
  </si>
  <si>
    <t>149 1003 0420252800 530</t>
  </si>
  <si>
    <t>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</si>
  <si>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Реализация права инвалидов на реабилитацию</t>
  </si>
  <si>
    <t>Реализация права инвалидов на обеспечение техническими средствами реабилитации</t>
  </si>
  <si>
    <t>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</si>
  <si>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ОМ 2.3 Повышение квалификации специалистов в сфере реабилитации и абилитации инвалидов</t>
  </si>
  <si>
    <t>777 1102 0420399999 244</t>
  </si>
  <si>
    <t>ОМ 2.4 Оказание государственной поддержки общественным организациям инвалидов и иным некоммерческим организациям</t>
  </si>
  <si>
    <t>149 1006 0420462470 630</t>
  </si>
  <si>
    <t>149 1006 0420460210 630</t>
  </si>
  <si>
    <t>Обеспечение уставной деятельности общероссийских общественных организаций инвалидов</t>
  </si>
  <si>
    <t>ОМ 2.6 Содействие реализации мероприятий субъектов Российской Федерации в сфере реабилитации и абилитации инвалидов</t>
  </si>
  <si>
    <t>149 1006 0420655140 521</t>
  </si>
  <si>
    <t>3</t>
  </si>
  <si>
    <r>
      <rPr>
        <sz val="11"/>
        <rFont val="Times New Roman"/>
        <family val="1"/>
        <charset val="204"/>
      </rPr>
      <t>Подпрограмма 3. Совершенствование государственной системы медико-социальной экспертизы</t>
    </r>
  </si>
  <si>
    <t>ОМ 3.1 Совершенствование организации и проведения медико-социальной экспертизы</t>
  </si>
  <si>
    <t>149 1006 0430190019 244</t>
  </si>
  <si>
    <t>149 1006 0430190059 244</t>
  </si>
  <si>
    <t>172 0401 0430199999 244</t>
  </si>
  <si>
    <t>Объективная оценка уровня удовлетворенности граждан качеством предоставления государственной услуги по проведению медико-социальной экспертизы</t>
  </si>
  <si>
    <t>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</si>
  <si>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ОМ 3.2 Повышение квалификации специалистов учреждений медико-социальной экспертизы</t>
  </si>
  <si>
    <t>Профессиональная переподготовка, проведение циклов общего и тематического повышения квалификаций</t>
  </si>
  <si>
    <t>149 1002 0430490059 111</t>
  </si>
  <si>
    <t>149 1002 0430490059 119</t>
  </si>
  <si>
    <t>ОМ 3.4 Обеспечение деятельности учреждений медико-социальной экспертизы</t>
  </si>
  <si>
    <t>149 1002 0430490059 611</t>
  </si>
  <si>
    <t>149 1006 0430490059 611</t>
  </si>
  <si>
    <t>149 1002 0430490059 612</t>
  </si>
  <si>
    <t>149 1006 04304 90059 612</t>
  </si>
  <si>
    <t>149 1002 04304 90019 242</t>
  </si>
  <si>
    <t>149 1002 0430490059 242</t>
  </si>
  <si>
    <t>149 1002 0430490059 243</t>
  </si>
  <si>
    <t>149 1002 0430490059 244</t>
  </si>
  <si>
    <t>149 1006 0430490019 244</t>
  </si>
  <si>
    <t>149 1002 0430490059 321</t>
  </si>
  <si>
    <t>149 1002 0430490059 831</t>
  </si>
  <si>
    <t>149 1002 0430490059 851</t>
  </si>
  <si>
    <t>149 1002 0430490059 852</t>
  </si>
  <si>
    <t>149 1002 0430490059 853</t>
  </si>
  <si>
    <t>388 1002 0430490059 242</t>
  </si>
  <si>
    <t>388 1002 0430490059 244</t>
  </si>
  <si>
    <t>388 1002 043049059 611</t>
  </si>
  <si>
    <t>388 1002 0430490059 851</t>
  </si>
  <si>
    <t>388 1002 0430490059 852</t>
  </si>
  <si>
    <t>149 1002 0430490059 112</t>
  </si>
  <si>
    <t>149 1002 04304 93999 112</t>
  </si>
  <si>
    <t>149 1002 0430493974 112</t>
  </si>
  <si>
    <t>149 1002 0430493987 112</t>
  </si>
  <si>
    <t>388 1002 0430490059 111</t>
  </si>
  <si>
    <t>388 1002 0430490059 112</t>
  </si>
  <si>
    <t>388 1002 0430493987 112</t>
  </si>
  <si>
    <t>388 1002 0430490059 119</t>
  </si>
  <si>
    <t>Обеспечение деятельности учреждений медико-социальной экспертизы</t>
  </si>
  <si>
    <t>Контрольное событие 3.4.1.2. Обеспечена адресная поставка стационарных автоматизированных рабочих мест для оснащения структурных подразделений федеральных государственных учреждений медико-социальной экспертизы</t>
  </si>
  <si>
    <t>Контрольное событие 1.2.1.3. Заключены соглашения с субъектами Российской Федерации, предоставлены субсидии из федерального бюджета бюджетам субъектов Российской Федерации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</si>
  <si>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r>
      <rPr>
        <sz val="11"/>
        <rFont val="Times New Roman"/>
        <family val="1"/>
        <charset val="204"/>
      </rPr>
      <t>не указан</t>
    </r>
  </si>
  <si>
    <t>Мероприятие 2.2.2. Создание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 (не менее 21 центра)</t>
  </si>
  <si>
    <t>Мероприятие 2.2.3.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</si>
  <si>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Контрольное событие 2.4.1.1. Заключен государственный контракт на оказание услуг по разработке и реализации эффективной системы профессиональной ориентации и мотивации людей с инвалидностью к получению рабочих профессий через организацию системы конкурсов профессионального мастерства для людей с инвалидностью с учетом передового международного опыта Международной Федерации Абилимпикс (International Abilympic Federation)</t>
  </si>
  <si>
    <t>Мероприятие 2.4.2. Предоставление из федерального бюджета субсидий на государственную поддержку общероссийских общественных организаций инвалидов</t>
  </si>
  <si>
    <t>Контрольное событие 2.4.2.2. Оказана финансовая поддержка  общероссийским общественным организациям инвалидов на реализацию мероприятий, направленных на решение социальных проблем инвалидов в целях реабилитации и социальной интеграции инвалидов, а также на укрепление материально-технической базы этих организаций</t>
  </si>
  <si>
    <t>Разработка (актуализация) национальных стандартов в области формирования доступной среды (межгосударственные и национальные стандарты)</t>
  </si>
  <si>
    <t>149 1006 0410590019 244</t>
  </si>
  <si>
    <t>172 0401 0410199999 244</t>
  </si>
  <si>
    <t>Отработка подходов по формированию системы комплексной реабилитации и абилитации инвалидов, в том числе детей-инвалидов, на уровне субъекта Российской Федерации</t>
  </si>
  <si>
    <t>Мероприятие 3.2.2. Проведение конференций по проблемам медико-социальной экспертизы и реабилитации</t>
  </si>
  <si>
    <t>Контрольное событие 3.2.2.1. Проведены конференции по проблемам медико-социальной экспертизы и реабилитации</t>
  </si>
  <si>
    <t>Мероприятие 3.2.1. Обучение (подготовка, переподготовка, повышение квалификации) специалистов учреждений медико-социальной экспертизы</t>
  </si>
  <si>
    <t>Контрольное событие 1.2.1.2. Утверждено распределение субсидий  из федерального бюджета бюджетам субъектов Российской Федерации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</si>
  <si>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Реализация мероприятий, позволяющих обеспечивать комплексную помощь в части получения детьми-инвалидами доступного качественного образования</t>
  </si>
  <si>
    <t>Мероприятие 2.2.1.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t>
  </si>
  <si>
    <t>Контрольное событие 2.2.3.2. Проведена оценка эффективности работы применяемых методов по повышению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</si>
  <si>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 xml:space="preserve"> Повышение  эффективности государственного управления в области оказания услуг инвалидам и их социального обеспечения</t>
  </si>
  <si>
    <t xml:space="preserve">Проведение конференций по проблемам медико-социальной экспертизы
</t>
  </si>
  <si>
    <t>Мероприятие 3.4.1. Обеспечение деятельности подведомственных Минтруду России и ФМБА России федеральных учреждений медико-социальной экспертизы</t>
  </si>
  <si>
    <t>Мероприятие 3.4.2. Повышение оплаты труда медицинским работникам федеральных государственных учреждений медико-социальной экспертизы, подведомственных Минтруду России и ФМБА России</t>
  </si>
  <si>
    <t>Контрольное событие 3.4.1.1. Обеспечена деятельность подведомственных Минтруду России и ФМБА России федеральных учреждений медико-социальной экспертизы в части оплаты коммунальных услуг, содержания имущества, арендной платы и прочих расходов, необходимых для функционирования указанных учреждений</t>
  </si>
  <si>
    <t>Контрольное событие 3.4.2.1. Достигнуты соответствующие показатели соотношения средней заработной платы врачей, среднего и младшего медицинского персонала подведомственных Минтруду России и ФМБА России федеральных учреждений медико-социальной экспертизы к среднемесячной начисленной заработной плате наемных работников в организациях, у индивидуальных предпринимателей и физических лиц (среднемесячного дохода от трудовой деятельности) по субъектам Российской Федерации</t>
  </si>
  <si>
    <t>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t>
  </si>
  <si>
    <t>№ п/п</t>
  </si>
  <si>
    <r>
      <rPr>
        <sz val="11"/>
        <rFont val="Times New Roman"/>
        <family val="1"/>
        <charset val="204"/>
      </rPr>
      <t>12</t>
    </r>
    <r>
      <rPr>
        <sz val="11"/>
        <color theme="1"/>
        <rFont val="Calibri"/>
        <family val="2"/>
        <charset val="204"/>
        <scheme val="minor"/>
      </rPr>
      <t/>
    </r>
  </si>
  <si>
    <t>149 0705 0430290059 611</t>
  </si>
  <si>
    <t>Мероприятие 1.1.3. Разработка (актуализация) национальных стандартов в области формирования доступной среды с учетом принципа «универсального дизайна»</t>
  </si>
  <si>
    <t>Мероприятие 2.1.1. Разработка учебно-методических комплектов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</si>
  <si>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Контрольное событие 2.1.1.1. Сформированы учебно-методические комплекты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</si>
  <si>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Мероприятие 2.2.4. Предоставление из федерального бюджета субсидий стационарам сложного протезирования на оплату дней пребывания инвалидов в стационарах</t>
  </si>
  <si>
    <t xml:space="preserve">Контрольное событие 2.2.4.1. Произведена оплата дней пребывания инвалидов в стационарах сложного протезирования </t>
  </si>
  <si>
    <t>Мероприятие 2.2.5. Обеспечение инвалидов техническими средствами реабилитации, включая изготовление и ремонт протезно-ортопедических изделий</t>
  </si>
  <si>
    <t>Контрольное событие 2.2.5.1. Оказана услуга по предоставлению инвалидам технических средств реабилитации, включая изготовление и ремонт протезно-ортопедических изделий</t>
  </si>
  <si>
    <t>Мероприятие 2.2.6. 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</si>
  <si>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Контрольное событие 2.2.6.1. Произведены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</si>
  <si>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2.4.3. Оказание государственной поддержки отдельным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</si>
  <si>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Мероприятие 3.1.1.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медико-социальной экспертизе</t>
  </si>
  <si>
    <t>Контрольное событие 3.1.1.2. Проведена оценка уровня удовлетворенности граждан качеством предоставления государственной услуги по медико-социальной экспертизе, в  том числе по субъектам Российской Федерации, входящим в состав Дальневосточного федерального округа</t>
  </si>
  <si>
    <t>Мероприятие 2.4.1. Информационная и организационная поддержка программы развития «Абилимпикс» в части  создания новой эффективной системы профессиональной ориентации, мотивации, социальной реабилитации и трудоустройства людей с инвалидностью</t>
  </si>
  <si>
    <t>Контрольное событие 2.2.2.3. Создана сеть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t>
  </si>
  <si>
    <t>Контрольное событие 2.2.2.1. Определен примерный порядок организации взаимодействия ресурсных учебно-методических центров по обучению инвалидов и лиц с ограниченными возможностями здоровья с образовательными организациями высшего образования по вопросам обеспечения доступности и качества высшего образования для инвалидов и лиц с ограниченными возможностями здоровья (утвержден приказ Минобрнауки России)</t>
  </si>
  <si>
    <t>Контрольное событие 2.2.2.2. Определено примерное положение о ресурсном учебно-методическом центре по обучению инвалидов и лиц с ограниченными возможностями здоровья на базе образовательной организации высшего образования (утвержден приказ Минобрнауки России)</t>
  </si>
  <si>
    <t>Контрольное событие 3.2.1.1. Проведено обучение  специалистов учреждений медико-социальной экспертизы по дополнительным профессиональным программам</t>
  </si>
  <si>
    <t xml:space="preserve">Контрольное событие 2.2.3.1. Заключены государственные контракты на оказание услуг по подготовке и проведению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в том числе по субъектам Российской Федерации, входящим в состав Дальневосточного федерального округа
</t>
  </si>
  <si>
    <t>Контрольное событие 3.1.3.1. Учреждения медико-социальной  экспертизы оснащены оборудованием с целью оптимизации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</si>
  <si>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Мероприятие 2.3.2. Обучение специалистов, обеспечивающих учебно-тренировочный процесс среди инвалидов и других маломобильных групп населения</t>
  </si>
  <si>
    <t xml:space="preserve">Контрольное событие 2.3.2.1. Обучены специалисты, обеспечивающие учебно-тренировочный процесс среди инвалидов и других маломобильных групп населения </t>
  </si>
  <si>
    <t>Контрольное событие 2.4.2.1. Заключены соглашения о предоставлении субсидий из федерального бюджета на государственную поддержку общероссийских общественных организаций инвалидов</t>
  </si>
  <si>
    <t>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
Создание ресурсных учебно-методических центров по обучению инвалидов и лиц с ограниченными возможностями на базе образовательных организаций высшего образования (не менее 21 центра)
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Реализация права инвалидов на реабилитацию
Реализация права инвалидов на обеспечение техническими средствами реабилитации
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</si>
  <si>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 xml:space="preserve">Созданы в субъектах Российской Федерации  базовые профессиональные образовательные организации, обеспечивающие поддержку региональных систем инклюзивного профессионального образования инвалидов (не менее 85 организаций)
</t>
  </si>
  <si>
    <t>Созданы ресурсные учебно-методические центры по обучению инвалидов и лиц с ограниченными возможностями на базе образовательных организаций высшего образования (не менее 21 центра)</t>
  </si>
  <si>
    <t xml:space="preserve">Обеспечение деятельности учреждений медико-социальной экспертизы
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
</t>
  </si>
  <si>
    <t xml:space="preserve">Томилова М.В.  заместитель Министра Минспорт  России </t>
  </si>
  <si>
    <t>Минтруд России</t>
  </si>
  <si>
    <t>Абрамов А.В.   Руководитель    Росстандарт</t>
  </si>
  <si>
    <t>Абрамов А.В.  Руководитель    Росстандарт</t>
  </si>
  <si>
    <t xml:space="preserve">Томилова М.В.   заместитель Министра Минспорт  России </t>
  </si>
  <si>
    <t>Абрамов А.В.  Руководитель     Росстандарт</t>
  </si>
  <si>
    <t xml:space="preserve">Волин А.К.         заместитель Министра         Минкомсвязь России     </t>
  </si>
  <si>
    <t xml:space="preserve">Волин А.К.         заместитель Министра          Минкомсвязь России     </t>
  </si>
  <si>
    <t xml:space="preserve">Пуля Ю.С.            Начальник Управления периодической печати, книгоиздания и полиграфии            Роспечать </t>
  </si>
  <si>
    <t>Абрамов А.В.    Руководитель       Росстандарт</t>
  </si>
  <si>
    <t>Абрамов А.В.   Руководитель
Росстандарт</t>
  </si>
  <si>
    <t xml:space="preserve">Томилова М.В.    заместитель Министра Минспорт  России </t>
  </si>
  <si>
    <t>Дроздов А.В.     Председатель Правления ПФР</t>
  </si>
  <si>
    <t>073 0705 0410190019 244</t>
  </si>
  <si>
    <t>очередной год
(2019 год)</t>
  </si>
  <si>
    <t xml:space="preserve"> первый год планового периода
(2020 год)</t>
  </si>
  <si>
    <t>второй год планового периода
(2021 год)</t>
  </si>
  <si>
    <t>073 0709 0410190019 244</t>
  </si>
  <si>
    <t>30.09.2019
30.09.2020
30.09.2021</t>
  </si>
  <si>
    <t>31.12.2019
31.12.2020
31.12.2021</t>
  </si>
  <si>
    <t>30.09.2019 30.09.2020
30.09.2021</t>
  </si>
  <si>
    <t>01.03.2019
01.03.2020
01.03.2021</t>
  </si>
  <si>
    <t>31.12.2019
31.12.2020 31.12.2021</t>
  </si>
  <si>
    <t>15.02.2019
15.02.2020
15.02.2021</t>
  </si>
  <si>
    <t>31.05.2019 31.05.2020 31.05.2021</t>
  </si>
  <si>
    <t>073 0702 0420190019 244</t>
  </si>
  <si>
    <t>073 0709 0420190059 611</t>
  </si>
  <si>
    <t>149 1006 0420190059 612</t>
  </si>
  <si>
    <t>31.12.2019 31.12.2020 31.12.2021</t>
  </si>
  <si>
    <t>30.06.2019
30.06.2020
30.06.2021</t>
  </si>
  <si>
    <t>31.12.2019 31.12.2020
31.12.2021</t>
  </si>
  <si>
    <t>073 0704 0420250270 521</t>
  </si>
  <si>
    <t>075 0706 0420290059 611</t>
  </si>
  <si>
    <t>01.07.2019 01.07.2020
01.07.2021</t>
  </si>
  <si>
    <t>30.06.2019 30.06.2020 30.06.2021</t>
  </si>
  <si>
    <t>31.12.2019 
31.12.2020 
31.12.2021</t>
  </si>
  <si>
    <t>01.08.2019
01.08.2020
01.08.2021</t>
  </si>
  <si>
    <t>073 0705 0420390019 244</t>
  </si>
  <si>
    <t>30.11.2019 30.11.2020 30.11.2021</t>
  </si>
  <si>
    <t>073 0709 0420490019 244</t>
  </si>
  <si>
    <t xml:space="preserve">1.07.2019
1.07.2020
</t>
  </si>
  <si>
    <t xml:space="preserve">Сильянов Е.А.         Директор Департамента государственной политики в сфере защиты прав детей Минпросвещения России
Абрамов А.В.   Руководитель
Росстандарт
</t>
  </si>
  <si>
    <t>Сильянов Е.А.         Директор Департамента государственной политики в сфере защиты прав детей Минпросвещения России</t>
  </si>
  <si>
    <t xml:space="preserve">Сильянов Е.А.         Директор Департамента государственной политики в сфере защиты прав детей Минпросвещения России
Томилова М.В.    заместитель Министра     Минспорт  России </t>
  </si>
  <si>
    <t xml:space="preserve">Черноскутова И.А.   Директор Департамента государственной политики в сфере профессионального образования и опережающей подготовки кадров Минпросвещения России </t>
  </si>
  <si>
    <t>УТВЕРЖДЕН 
приказом Министерства
труда и социальной защиты
Российской Федерации 
от ___ ____________ 2019 г. № ______</t>
  </si>
  <si>
    <t xml:space="preserve">Сильянов Е.А.         Директор Департамента государственной политики в сфере защиты прав детей Минпросвещения России
Томилова М.В.    заместитель Министра Минспорт  России </t>
  </si>
  <si>
    <t>Мероприятие 1.5.1. Подготовка и проведение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признания гражданами Российской Федерации навыков, достоинств и способностей инвалидов</t>
  </si>
  <si>
    <t>Мероприятие 1.4.1. Организация скрытого субтитрирования телевизионных программ общероссийских обязательных общедоступных каналов</t>
  </si>
  <si>
    <t xml:space="preserve">Контрольное событие 1.2.1.4. 
Созданы условия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t>
  </si>
  <si>
    <t>Контрольное событие 1.2.1.5. 
Обеспечена поддержка учреждений спортивной направленности по адаптивной физической культуре и спорту в субъектах Российской Федерации</t>
  </si>
  <si>
    <t>Контрольное событие 1.4.1.1. Проведены работы по субтитрированию телевизионных программ на общероссийских обязательных общедоступных каналах</t>
  </si>
  <si>
    <t>Мероприятие 1.4.2. 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</si>
  <si>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Контрольное событие 1.4.2.1. Выпущена книжная продукция для инвалидов по зрению, в том числе рельефно-точечным шрифтом Брайля, плоскопечатным крупно-шрифтовым способом</t>
  </si>
  <si>
    <t>Мероприятие 1.4.3. Субсидии редакциям печатных средств массовой информации и издающим организациям для инвалидов по зрению</t>
  </si>
  <si>
    <t>Контрольное событие 1.4.3.1. Выпущены периодические издания (газеты, журналы) для инвалидов по зрению, в том числе рельефно-точечным шрифтом Брайля, плоскопечатным крупно-шрифтовым способом</t>
  </si>
  <si>
    <t>Мероприятие 1.4.4. Субсидии редакциям печатных средств массовой информации и издающим организациям для инвалидов</t>
  </si>
  <si>
    <t>Контрольное событие 1.4.4.1. Выпущены периодические печатные издания (газеты, журналы) для инвалидов, широко освещающие проблемы людей с ограниченными физическими возможностями и способствующие их интеграции в общество</t>
  </si>
  <si>
    <t>Мероприятие 1.4.5. Сопровождение и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</si>
  <si>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Контрольное событие 1.4.5.1. Осуществлена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</si>
  <si>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 xml:space="preserve">Мероприятие 1.5.2. Организация и проведение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</si>
  <si>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 xml:space="preserve">Контрольное событие 1.5.2.1. Заключены государственные контракты  на оказание услуг по разработке программы обучения и организации проведения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</si>
  <si>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 xml:space="preserve">Контрольное событие 1.5.2.2. Определена программа обучения и проведены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</si>
  <si>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Мероприятие 2.1.3. Разработка (актуализация) сборника по трудоустройству инвалидов, сформированного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</si>
  <si>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Контрольное событие 2.1.3.1. Актуализирован сборник по трудоустройству инвалидов, сформированный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</si>
  <si>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Мероприятие 2.1.4. Создание методического и методологического федерального центра по комплексной реабилитации и абилитации инвалидов и детей-инвалидов (создание центра планируется поэтапно)</t>
  </si>
  <si>
    <t>Контрольное событие 2.1.4.1.Обеспечена деятельность методического и методологического  центра по комплексной реабилитации и абилитации инвалидов и детей-инвалидов посредством  разработки, актуализации и внедрения стандартов по основным направлениям реабилитации и абилитации инвалидов и детей-инвалидов</t>
  </si>
  <si>
    <t xml:space="preserve">Контрольное событие 2.1.4.2. Актуализированы положения федерального законодательства по вопросам реабилитации и абилитации инвалидов </t>
  </si>
  <si>
    <t>Контрольное событие 2.1.4.3. Определены (актуализированы) примерные стандарты по организации основных направлений реабилитации и абилитации инвалидов, в том числе детей-инвалидов</t>
  </si>
  <si>
    <t>Мероприятие 2.6.1.  Реализация в субъектах Российской Федерации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</si>
  <si>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Мероприятие 3.1.2. Проведение независимой оценки качества условий оказания услуг федеральными учреждениями медико-социальной экспертизы</t>
  </si>
  <si>
    <t xml:space="preserve">Контрольное событие 3.1.2.1.                              Организован сбор и обобщение информации о качестве условий оказания услуг федеральными учреждениями медико-социальной экспертизы
</t>
  </si>
  <si>
    <t>Контрольное событие 3.1.2.2. Проведена оценка качества условий оказания услуг федеральными учреждениями медико-социальной экспертизы</t>
  </si>
  <si>
    <t>Мероприятие 3.1.3. Внедрение электронной системы управления очередью в учреждениях медико-социальной экспертизы</t>
  </si>
  <si>
    <t>Наименование подпрограммы, ВЦП, основного мероприятия, мероприятия ФЦП, контрольного события программы***</t>
  </si>
  <si>
    <t xml:space="preserve">01.07.2019
</t>
  </si>
  <si>
    <t>25.01.2019
25.01.2020
25.01.2021</t>
  </si>
  <si>
    <t>Мероприятие 2.1.5. Разработка (актуализация) национальных стандартов в области технических средств реабилитации и специальных средств для самообслуживания и ухода</t>
  </si>
  <si>
    <t>172 0401 0420199999 244</t>
  </si>
  <si>
    <t>Мероприятие 3.1.5. Формирование и ведение федерального реестра инвалидов</t>
  </si>
  <si>
    <t xml:space="preserve">Контрольное событие 3.1.5.2. 
Введена в полномасштабное использование федеральная государственная информационная система "Федеральный реестр инвалидов" **
</t>
  </si>
  <si>
    <t>388 1002 0430490059 611</t>
  </si>
  <si>
    <t>Обеспечение выпуска литературы для инвалидов по зрению</t>
  </si>
  <si>
    <t>Контрольное событие 1.4.7.1. Обновлено специальное оборудование типографии  открытого акционерного общества "Московская специализированная типография № 27"для выпуска литературы для инвалидов по зрению</t>
  </si>
  <si>
    <t>135 1202 0410460221 812</t>
  </si>
  <si>
    <t>Контрольное событие 3.1.6.1.  Определены критерии, используемые федеральными государственными учреждениями медико-социальной экспертизы  при определении степени утраты профессиональной трудоспособности в результате несчастных случаев на производстве и профессиональных заболеваний (утвержден приказ Минтруда России)</t>
  </si>
  <si>
    <t xml:space="preserve">Мероприятие 3.1.6. Актуализация критериев, используемых федеральными государственными учреждениями медико-социальной экспертизы  при определении степени утраты профессиональной трудоспособности в результате несчастных случаев на производстве и профессиональных заболеваний </t>
  </si>
  <si>
    <t xml:space="preserve">*Реализация мероприятия предусматривает проведение оценки эффективности работы применяемых методов по повышению уровня толерантности граждан Российской Федерации к инвалидам,  оценки инвалидами состояния доступности приоритетных объектов и услуг в приоритетных сферах жизнедеятельности, а также оценки признания гражданами навыков, достоинств и способностей инвалидов, в том числе по субъектам Российской Федерации, входящим в состав Дальневосточного федерального округа
**Полномасштабное использование Федеральной государственной информационной системы "Федеральный реестр инвалидов"  предполагает использование реестра при предоставлении инвалидам государственных услуг
*** ОМ 1.3. Реализация мероприятий, направленных на расширение использования русского жестового языка; ОМ 2.5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 ОМ 3.3 Организация и проведение пилотных проектов в субъектах Российской Федерации; ОМ 3.5 Укрепление материально-технической базы учреждений медико-социальной экспертизы, исключены в виду окончания срока реализации
</t>
  </si>
  <si>
    <t>10.08.2019 10.08.2020  10.08.2021</t>
  </si>
  <si>
    <t>30.06.2019 30.06.2020
30.06.2021</t>
  </si>
  <si>
    <t xml:space="preserve"> 30.11.2019 30.11.2020
30.11.2021</t>
  </si>
  <si>
    <t xml:space="preserve">30.06.2019
</t>
  </si>
  <si>
    <t>Мероприятие 1.1.1. Проведение курсов повышения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</si>
  <si>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Повышение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</si>
  <si>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Контрольное событие 1.1.2.2. Проведен мониторинг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</si>
  <si>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Контрольное событие 1.1.2.1. Заключен государтсвенный контракт на осуществление мониторинга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t>
  </si>
  <si>
    <t>Мероприяите 1.1.2. Организационно-методическое сопровождение мероприятий по созданию в дошкольных образовательных, общебразовательных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</si>
  <si>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Повышение эффективности планирования и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</si>
  <si>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20.12.2019
20.12.2020
20.12.2021</t>
  </si>
  <si>
    <t>Представлена оценка инвалидами отношения граждан Российской Федерации к проблемам инвалидов, оценка инвалидами состояния доступности приоритетных объектов и услуг в приоритетных сферах жизнедеятельности, оценка признания гражданами Российской Федерации навыков, достоинств и способностей инвалидов
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t>
  </si>
  <si>
    <t>Представлена оценка инвалидами отношения граждан Российской Федерации к проблемам инвалидов, оценка инвалидами состояния доступности приоритетных объектов и услуг в приоритетных сферах жизнедеятельности, оценка признания гражданами Российской Федерации навыков, достоинств и способностей инвалидов</t>
  </si>
  <si>
    <t>Комплексное сопровождение детей с ограниченными возможностями здоровья в процессе обучения</t>
  </si>
  <si>
    <t>Реализация мероприятий, позволяющих обеспечивать комплексную помощь в части получения детьми-инвалидами доступного качественного образования
Комплексное сопровождение детей с ограниченными возможностями здоровья в процессе обучения
Выпуск универсального справочника по трудоустройству инвалидов с различными ограничениями возможностей здоровья и его ежегодная актуализация
Создание методического и методологического федерального центра по комплексной реабилитации и абилитации инвалидов и детей-инвалидов
Разработка (актуализация) национальных стандартов в области технических средств реабилитации и специальных средств для самообслуживания и ухода</t>
  </si>
  <si>
    <t xml:space="preserve">Обучение специалистов психолого-медико-педагогических комиссий  и центров психолого-педагогической, медицинской и социальной помощи 
</t>
  </si>
  <si>
    <t xml:space="preserve">Проведение конкурсов профессионального мастерства "Abilympics", создание эффективной системы профессиональной ориентации и мотивации инвалидов к получению рабочих профессий, социальная реабилитация и содействие трудоустройству инвалидов
Обеспечение уставной деятельности общероссийских общественных организаций инвалидов
Финансовая поддержка отельных общественных и социально ориентированных некоммерческих организаций, осуществляющих деятельность по социальной поддержке и защите граждан
</t>
  </si>
  <si>
    <t>Проведение конкурсов профессионального мастерства "Abilympics", создание эффективной системы профессиональной ориентации и мотивации инвалидов к получению рабочих профессий, социальная реабилитация и содействие трудоустройству инвалидов</t>
  </si>
  <si>
    <t xml:space="preserve">Мероприятие 1.2.1.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том числе мероприятий, по созданию в дошкольных образовательных, общеобразовательных организациях, организациях дополнительного образования детей,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t>
  </si>
  <si>
    <t>Мероприятие 1.2.2. Определение субъектов Российской Федерации с целью получения субсидии из федерального бюджета бюджетам субъектов Российской Федерации 
на реализацию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</si>
  <si>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 xml:space="preserve">Контрольное событие 1.2.2.1. Определены субъекты Российской Федерации, софинансируемые 
из федерального бюджета в очередном финансовом году в целях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t>
  </si>
  <si>
    <t>Контрольное событие 1.2.2.2. Определены субъекты Российской Федерации, софинансируемые 
из федерального бюджета в очередном финансовом году в целях реализации мероприятий по поддержке учреждений спортивной направленности по адаптивной физической культуре и спорту в субъектах Российской Федерации</t>
  </si>
  <si>
    <t>Контрольное событие 2.2.1.2. Создана сеть базовых профессиональных образовательных организаций, обеспечивающих поддержку региональных систем инклюзивного среднего профессионального образования инвалидов в субъектах Российской Федерации</t>
  </si>
  <si>
    <t>Мероприятие 2.1.2. Создание Федеральных ресурсных центров по развитию системы комплексного сопровождения детей с ограниченными возможностями здоровья и инвалидностью</t>
  </si>
  <si>
    <t>Контрольное событие 2.1.2.1. Созданы Федеральные ресурсные центры по развитию системы комплексного сопровождения детей с ограниченными возможностями здоровья и инвалидностью</t>
  </si>
  <si>
    <t>Контрольное событие 2.1.2.2. Обеспечено комплексное сопровождение детей  с ограниченными возможностями здоровья и инвалидностью</t>
  </si>
  <si>
    <t>Контрольное событие 2.1.2.3. 
Обеспечена деятельность Федеральных ресурсных центров по развитию системы комплексного сопровождения детей с ограниченными возможностями здоровья и инвалидностью</t>
  </si>
  <si>
    <t>Мероприятие 2.3.1. Обучение специалистов психолого-медико-педагогических комиссий и центров психолого-педагогической, медицинской и социальной помощи</t>
  </si>
  <si>
    <t>Контрольное событие 2.3.1.1. Заключен государственный контракт на проведение курсов повышения квалификации специалистов психолого-медико-педагогических комиссий и центров психолого-педагогической, медицинской и социальной помощи</t>
  </si>
  <si>
    <t>Контрольное событие 2.3.1.2. Повышена квалификация специалистов психолого-медико-педагогических комиссий и центров психолого-педагогической, медицинской и социальной помощи</t>
  </si>
  <si>
    <t>Мероприятие 1.4.8. Разработка и утверждение ежегодного календаря проведения всероссийских культурно-массовых мероприятий с участием инвалидов</t>
  </si>
  <si>
    <t>054 0801 0410499999 244</t>
  </si>
  <si>
    <t>Контрольное событие 1.4.8.1.
Определен ежегодный календарь проведения всероссийских культурно-массовых мероприятий с участием инвалидов
(Приказ Минкультуры России)</t>
  </si>
  <si>
    <t>Контрольное событие 1.1.1.3. Повышена квалификация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</si>
  <si>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Контрольное событие 1.1.1.2. Заключен государственный контракт на проведение курсов повышения квалификации руководящих, педагогических работников и учебно-вспомогательного персонала образовательных организаций по вопросам организации дошкольного, общего и дополнительного образования детей-инвалидов, инвалидов</t>
  </si>
  <si>
    <t>Утвержден ежегодный календарь проведения всероссийских культурно-массовых мероприятий с участием инвалидов</t>
  </si>
  <si>
    <t>Контрольное событие 1.1.1.1. Определены требования к содержанию программы подготовки ассистента (помощника), оказывающего обучающимся с ограниченными возможностями здоровья и инвалидностью необходимую техническую помощь (утвержден приказ Минпросвещения России)</t>
  </si>
  <si>
    <t xml:space="preserve">Контрольное событие 1.5.1.1. Заключен государственный контракт на оказание услуг по подготовке и проведению репрезентативных социологических исследований оценки инвалидами отношения населения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признания гражданами Российской Федерации навыков, достоинств и способностей инвалидов, в том числе по субъектам Российской Федерации, входящим в состав Дальневосточного федерального округа
</t>
  </si>
  <si>
    <t>Контрольное событие 1.5.1.2. Проведена и представлена оценка эффективности работы применяемых методов по повышению уровня толерантности граждан Российской Федерации к инвалидам, оценка признания гражданами Российской Федерации навыков, достоинств и способностей инвалидов, а также оценка инвалидами состояния доступности приоритетных объектов и услуг в приоритетных сферах жизнедеятельности, в которых, по мнению инвалидов, присутствуют проблемы, связанные с доступностью объектов и услуг*</t>
  </si>
  <si>
    <t xml:space="preserve">Повышение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
Создание в дошкольных образовательных, общеобразовательных организациях и организациях дополнительного образования детей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
Разработка (актуализация) национальных стандартов в области формирования доступной среды (межгосударственные и национальные стандарты)
</t>
  </si>
  <si>
    <t>Обеспечено сопровождение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</si>
  <si>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Реализация права инвалидов по слуху на доступ к информации в формате телевизионных программ
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
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
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
Оперативное предоставление актуальной информации в доступном для инвалидов формате по вопросам защиты прав инвалидов
Обеспечение выпуска литературы для инвалидов по зрению
Утверждение ежегодного календаря проведения всероссийских культурно-массовых мероприятий с участием инвалидов</t>
  </si>
  <si>
    <t xml:space="preserve">Мероприятие 1.4.7. Обновление специального оборудования типографии для выпуска литературы для инвалидов по зрению </t>
  </si>
  <si>
    <t>Финансовая поддержка отдельных общественных и социально ориентированных некоммерческих организаций, осуществляющих деятельность по социальной поддержке и защите граждан</t>
  </si>
  <si>
    <t>Контрольное событие 2.4.3.1. Оказана государственная поддержка отдельным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</si>
  <si>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Объективная оценка уровня удовлетворенности граждан качеством предоставления государственной услуги по проведению медико-социальной экспертизы
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
Разработка (актуализация) национальных стандартов, направленных на совершенствование медико-социальной экспертизы
Повышение  эффективности государственного управления в области оказания услуг инвалидам и их социального обеспечения
Повышение качества выносимых экспертных решений при определении гражданам степени утраты профессиональной трудоспособности в результате несчастных случаев на производстве и профессиональных заболеваний</t>
  </si>
  <si>
    <t xml:space="preserve">Контрольное событие 3.1.1.1. Заключены государственные контракты на оказание услуг по подготовке и проведению репрезентативных социологических исследований оценки  уровня удовлетворенности граждан качеством предоставления услуги по медико-социальной экспертизе,  в том числе по субъектам Российской Федерации, входящим в состав Дальневосточного федерального округа
</t>
  </si>
  <si>
    <t>Разработка (актуализация) национальных стандартов, направленных на совершенствование медико-социальной экспертизы</t>
  </si>
  <si>
    <t>Мероприятие 3.1.4. Разработка (актуализация) национальных стандартов, направленных на совершенствование медико-социальной экспертизы</t>
  </si>
  <si>
    <t xml:space="preserve">Повышение качества выносимых экспертных решений при определении гражданам степени утраты профессиональной трудоспособности в результате несчастных случаев на производстве и профессиональных заболеваний    </t>
  </si>
  <si>
    <t>Привезенцева С.В.   Директор Департамента организации бюджетных процедур планирования и финансового обеспечения            Минтруд России  
Уйба В.В.         Руководитель              ФМБА России</t>
  </si>
  <si>
    <t>Привезенцева С.В.   Директор Департамента организации бюджетных процедур планирования и финансового обеспечения            Минтруд России  
Уйба В.В.         Руководитель             ФМБА России</t>
  </si>
  <si>
    <t>Привезенцева С.В.   Директор Департамента организации бюджетных процедур планирования и финансового обеспечения   Минтруд России  
Уйба В.В.         Руководитель             ФМБА России</t>
  </si>
  <si>
    <t>Привезенцева С.В.   Директор Департамента организации бюджетных процедур планирования и финансового обеспечения           Минтруд России
Уйба В.В.         Руководитель             ФМБА России</t>
  </si>
  <si>
    <t>388 1004 0430493969 112</t>
  </si>
  <si>
    <t>149 1004 0430493969 112</t>
  </si>
  <si>
    <t xml:space="preserve">Профессиональная переподготовка специалистов, обеспечивающих учебно-тренировочный процесс (не менее 225 специалистов ежегодно)
</t>
  </si>
  <si>
    <t>Контрольное событие 2.1.1.2. Определен образовательный стандарт по направлению подготовки (специальности) социальной реабилиталогии и абилиталогии инвалидов, в том числе детей-инвалидов (утвержден приказ Минобрнауки России)</t>
  </si>
  <si>
    <t>Создание условий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а также  поддержка учреждений спортивной направленности по адаптивной физической культуре и спорту в субъектах Российской Федерации.
Повышение эффективности планирования и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</si>
  <si>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Создание условий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а также  поддержка учреждений спортивной направленности по адаптивной физической культуре и спорту в субъектах Российской Федерации</t>
  </si>
  <si>
    <t>135 1202 0410464990 810</t>
  </si>
  <si>
    <t>135 1202 0410465020 810</t>
  </si>
  <si>
    <t>135 1202 0410465010 810</t>
  </si>
  <si>
    <t xml:space="preserve">Обучение специалистов психолого-медико-педагогических комиссий  и центров психолого-педагогической, медицинской и социальной помощи 
Профессиональная переподготовка специалистов, обеспечивающих учебно-тренировочный процесс (не менее 225 специалистов ежегодно)
</t>
  </si>
  <si>
    <t xml:space="preserve">Профессиональная переподготовка, проведение циклов общего и тематического повышения квалификаций                                      Повышение квалификации специалистов учреждений медико-социальной экспертизы                                                                                Ообучение специалистов учреждений медико-социальной экспертизы проведение конференций по проблемам медико-социальной экспертизы
</t>
  </si>
  <si>
    <t>Контрольное событие 2.6.1.1.  Заключены соглашения с субъектами Российской Федерации, предоставлены субсидии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</si>
  <si>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Контрольное событие 2.6.1.2.  Обеспечена поддержка программ субъектов Российской Фдереации по формиравнию системы комплексной реабилитации и абилитации инвалидов, в том числе детей-инвалидов</t>
  </si>
  <si>
    <t>Контрольное событие 2.6.2.1. Определены  программы субъектов Российской Федерации,софинансируемые из федерального бюджета в очередном финансовом году</t>
  </si>
  <si>
    <t xml:space="preserve">Мероприятие 2.6.2 Определение программ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 с целью получения субсидии из федерального бюджета бюджетам субъектов Российской Федерации 
на реализацию мероприятий </t>
  </si>
  <si>
    <t xml:space="preserve">Повышение эффективности планирования и реализации мероприятий по формированию системы комплексной реабилитации и абилитации инвалидов, в том числе детей-инвалидов </t>
  </si>
  <si>
    <t xml:space="preserve">Отработка подходов по формированию системы комплексной реабилитации и абилитации инвалидов, в том числе детей-инвалидов, на уровне субъекта Российской Федерации
Повышение эффективности планирования и реализации мероприятий по формированию системы комплексной реабилитации и абилитации инвалидов, в том числе детей-инвалидов </t>
  </si>
  <si>
    <t>30.10.2019
30.10.2020
30.10.2021</t>
  </si>
  <si>
    <t>Контрольное событие 1.1.3.1. Определены (актуализированы) национальные стандарты в области формирования доступной среды с учетом принципа «универсального дизайна»(21 стандарт)</t>
  </si>
  <si>
    <t>Контрольное событие 3.1.4.1. Определены (актуализированы) национальные стандарты, направленные на совершенствование медико-социальной экспертизы (3 стандарта)</t>
  </si>
  <si>
    <t>Контрольное событие 2.1.5.1. Определены (актуализированы) национальные стандарты в области технических средств реабилитации и специальных средств для самообслуживания и ухода (17 стандартов)</t>
  </si>
  <si>
    <t xml:space="preserve">Гусенкова А.В.               Директор Департамента по делам инвалидов                Минтруд России
Сильянов Е.А.         Директор Департамента государственной политики в сфере защиты прав детей Минпросвещения России
Томилова М.В.    заместитель Министра               Минспорт  России 
</t>
  </si>
  <si>
    <t xml:space="preserve">Гусенкова А.В.               Директор Департамента по делам инвалидов                Минтруд России </t>
  </si>
  <si>
    <t xml:space="preserve">Гусенкова А.В.               Директор Департамента по делам инвалидов                Минтруд России 
Сильянов Е.А.         Директор Департамента государственной политики в сфере защиты прав детей Минпросвещения России
Томилова М.В.    заместитель Министра Минспорт  России 
</t>
  </si>
  <si>
    <t>Гусенкова А.В.               Директор Департамента по делам инвалидов                Минтруд России</t>
  </si>
  <si>
    <t>Гусенкова А.В.               Директор Департамента по делам инвалидов     Минтруд России</t>
  </si>
  <si>
    <t>Гусенкова А.В.               Директор Директора Департамента по делам инвалидов                Минтруд России</t>
  </si>
  <si>
    <t>Гусенкова А.В.               Директор Департамента по делам инвалидов                Минтруд России
Абрамов А.В.   Руководитель       Росстандарт               Дроздов А.В.     Председатель Правления ПФР</t>
  </si>
  <si>
    <t>Контрольное событие 1.4.6.1. Обеспечена эксплуатация интернет-портала государственной программы "Доступная среда" "Жить вместе" (zhit-vmeste.ru)</t>
  </si>
  <si>
    <t>2.1</t>
  </si>
  <si>
    <t>2.2</t>
  </si>
  <si>
    <t>2.3</t>
  </si>
  <si>
    <t>2.4</t>
  </si>
  <si>
    <t>2.6</t>
  </si>
  <si>
    <t>3.1</t>
  </si>
  <si>
    <t>3.2</t>
  </si>
  <si>
    <t>3.4</t>
  </si>
  <si>
    <t xml:space="preserve">Контрольное событие 3.1.5.1. Изданы нормативные акты с целью актуализации нормативно-правовой базы, необходимой для оказания инвалидам государственных и муниципальных услуг на основании  сведений из  федеральной  информационной системы "Федеральный реестр инвалидов" </t>
  </si>
  <si>
    <t>Мероприятие 1.4.6. Выполнение работ по развитию и обеспечению эксплуатации интернет-портала государственной программы "Доступная среда" "Жить вместе" (zhit-vmeste.ru)</t>
  </si>
  <si>
    <t>149 1002 0430493999 112</t>
  </si>
  <si>
    <t>149 1002 0430490019 242</t>
  </si>
  <si>
    <t>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</si>
  <si>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Антонова М.К.          Директор Департамента демографической политики и социальной защиты населения                Минтруд России</t>
  </si>
  <si>
    <t>Антонова М.К.         Директор Департамента демографической политики и социальной защиты населения                Минтруд России</t>
  </si>
  <si>
    <t>Дроздов А.В.     Председатель Правления ПФР 
Гусенкова А.В.              Директор Департамента по делам инвалидов                Минтруд России</t>
  </si>
  <si>
    <t xml:space="preserve">Детальный план-график
реализации государственной программы Российской Федерации "Доступная среда", утвержденной постановлением Правительства Российской Федерации 
от 29 марта 2019 г. № 363, на  2019 год и на плановый период 2020 и 2021 годов
</t>
  </si>
  <si>
    <t>Обеспечение эксплуатации интернет-портала государственной программы "Доступная среда" "Жить вместе" (zhit-vmeste.ru)</t>
  </si>
  <si>
    <t xml:space="preserve">Контрольное событие 2.2.1.1. Определены  субъекты Российской Федерации, софинансируемые из федерального бюджета в очередном финансовом году, в целях формирования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t>
  </si>
  <si>
    <t xml:space="preserve">1.07.2020
</t>
  </si>
  <si>
    <t>Гусенкова А.В.               Директор Департамента по делам инвалидов                Минтруд России     
Волин А.К.        
заместитель Министра         Минкомсвязь России                            Пуля Ю.С. Начальник Управления периодической печати, книгоиздания и полиграфии            Роспечать 
Овсеенко Н.П.заместитель Министра Минкультуры России</t>
  </si>
  <si>
    <t xml:space="preserve">Чернышева О.Е. Врио
Директора Департамента государственной политики в сфере высшего образования и молодежной политики
Минобрнауки России </t>
  </si>
  <si>
    <t xml:space="preserve">Гусенкова А.В.               Директор Директора Департамента по делам инвалидов                Минтруд России
Черноскутова И.А.   Директор Департамента государственной политики в сфере профессионального образования и опережающей подготовки кадров Минпросвещения России 
Чернышева О.Е. Врио
Директора Департамента государственной политики в сфере высшего образования и молодежной политики
Минобрнауки России </t>
  </si>
  <si>
    <t xml:space="preserve">Сильянов Е.А.         Директор Департамента государственной политики в сфере защиты прав детей Минпросвещения России
Гусенкова А.В.              Директор Департамента по делам инвалидов                Минтруд России
Томилова М.В.  заместитель Министра Минспорт  России </t>
  </si>
  <si>
    <t>Черноскутова И.А.   Директор Департамента государственной политики в сфере профессионального образования и опережающей подготовки кадров Минпросвещения России 
Гусенкова А.В. Директор Департамента по делам инвалидов                Минтруд России</t>
  </si>
  <si>
    <t>Привезенцева С.В.   Директор Департамента организации бюджетных процедур планирования и финансового обеспечения             Минтруд России  
Уйба В.В.         Руководитель             ФМБА России 
Гусенкова  А.В. Директор Департамента по делам инвалидов                Минтруд России</t>
  </si>
  <si>
    <t xml:space="preserve">Гусенкова А.В.               Директор Департамента по делам инвалидов                Минтруд России
Сильянов Е.А.         Директор Департамента государственной политики в сфере защиты прав детей Минпросвещения России  Абрамов А.В.   Руководитель    Росстандарт                
Чернышева О.Е. Врио
Директора департамента государственной политики в сфере высшего образования и молодежной политики
Минобрнауки России   </t>
  </si>
  <si>
    <t>Овсиенко Н.П.
заместитель Министра Минкультуры России</t>
  </si>
  <si>
    <t xml:space="preserve">Сильянов Е.А.         Директор Департамента государственной политики в сфере защиты прав детей Минпросвещения России
Чернышева О.Е. Врио 
Директора Департамента государственной политики в сфере высшего образования и молодежной политики
Минобрнауки России   </t>
  </si>
  <si>
    <t xml:space="preserve">Чернышева О.Е. Врио
Директора Департамента государственной политики в сфере высшего образования и молодежной политики
Минобрнауки России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</si>
</sst>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4"/>
      <name val="Times New Roman"/>
      <family val="1"/>
      <charset val="204"/>
    </font>
    <font>
      <sz val="11"/>
      <name val="Times New Roman"/>
      <family val="1"/>
      <charset val="204"/>
    </font>
    <font>
      <b/>
      <sz val="11"/>
      <name val="Times New Roman"/>
      <family val="1"/>
      <charset val="204"/>
    </font>
    <font>
      <b/>
      <sz val="14"/>
      <name val="Times New Roman"/>
      <family val="1"/>
      <charset val="204"/>
    </font>
    <font>
      <i/>
      <sz val="11"/>
      <name val="Times New Roman"/>
      <family val="1"/>
      <charset val="204"/>
    </font>
    <font>
      <sz val="11"/>
      <color theme="1"/>
      <name val="Calibri"/>
      <family val="2"/>
      <scheme val="minor"/>
    </font>
    <font>
      <sz val="10"/>
      <name val="Arial Cyr"/>
      <charset val="204"/>
    </font>
    <font>
      <sz val="11"/>
      <name val="Calibri"/>
      <family val="2"/>
      <charset val="204"/>
    </font>
    <font>
      <sz val="11"/>
      <name val="Calibri"/>
      <family val="2"/>
      <charset val="204"/>
    </font>
    <font>
      <sz val="11"/>
      <color theme="1"/>
      <name val="Times Roman"/>
      <family val="1"/>
    </font>
    <font>
      <b/>
      <sz val="14"/>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3" fillId="0" borderId="0"/>
    <xf numFmtId="0" fontId="3" fillId="0" borderId="0"/>
    <xf numFmtId="0" fontId="2" fillId="0" borderId="0"/>
    <xf numFmtId="0" fontId="3" fillId="0" borderId="0"/>
    <xf numFmtId="0" fontId="9" fillId="0" borderId="0"/>
    <xf numFmtId="164" fontId="10" fillId="0" borderId="0" applyFont="0" applyFill="0" applyBorder="0" applyAlignment="0" applyProtection="0"/>
    <xf numFmtId="0" fontId="10" fillId="0" borderId="0"/>
    <xf numFmtId="0" fontId="9" fillId="0" borderId="0"/>
    <xf numFmtId="0" fontId="2" fillId="0" borderId="0"/>
    <xf numFmtId="0" fontId="1" fillId="0" borderId="0"/>
    <xf numFmtId="0" fontId="1" fillId="0" borderId="0"/>
    <xf numFmtId="0" fontId="11" fillId="0" borderId="0"/>
    <xf numFmtId="0" fontId="12" fillId="0" borderId="0"/>
  </cellStyleXfs>
  <cellXfs count="81">
    <xf numFmtId="0" fontId="0" fillId="0" borderId="0" xfId="0"/>
    <xf numFmtId="4" fontId="5" fillId="2" borderId="1" xfId="4" applyNumberFormat="1"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left" vertical="top" wrapText="1"/>
    </xf>
    <xf numFmtId="0" fontId="8" fillId="2" borderId="1" xfId="4" applyNumberFormat="1" applyFont="1" applyFill="1" applyBorder="1" applyAlignment="1">
      <alignment horizontal="left" vertical="top" wrapText="1"/>
    </xf>
    <xf numFmtId="0" fontId="0" fillId="2" borderId="0" xfId="0" applyFill="1"/>
    <xf numFmtId="14" fontId="5" fillId="2" borderId="1" xfId="13" applyNumberFormat="1" applyFont="1" applyFill="1" applyBorder="1" applyAlignment="1">
      <alignment horizontal="center" vertical="top" wrapText="1"/>
    </xf>
    <xf numFmtId="0" fontId="5" fillId="2" borderId="1" xfId="13" applyNumberFormat="1" applyFont="1" applyFill="1" applyBorder="1" applyAlignment="1">
      <alignment horizontal="left" vertical="top" wrapText="1"/>
    </xf>
    <xf numFmtId="0" fontId="5" fillId="2" borderId="1" xfId="13" applyNumberFormat="1" applyFont="1" applyFill="1" applyBorder="1" applyAlignment="1">
      <alignment horizontal="center" vertical="top" wrapText="1"/>
    </xf>
    <xf numFmtId="0" fontId="4" fillId="2" borderId="0" xfId="0" applyFont="1" applyFill="1" applyBorder="1" applyAlignment="1">
      <alignment vertical="top" wrapText="1"/>
    </xf>
    <xf numFmtId="0" fontId="8" fillId="2" borderId="1" xfId="4" applyNumberFormat="1" applyFont="1" applyFill="1" applyBorder="1" applyAlignment="1">
      <alignment vertical="top" wrapText="1"/>
    </xf>
    <xf numFmtId="0" fontId="5" fillId="2" borderId="1" xfId="4" applyNumberFormat="1" applyFont="1" applyFill="1" applyBorder="1" applyAlignment="1">
      <alignment vertical="top" wrapText="1"/>
    </xf>
    <xf numFmtId="0"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6" fillId="2" borderId="1" xfId="4" applyNumberFormat="1" applyFont="1" applyFill="1" applyBorder="1" applyAlignment="1">
      <alignment horizontal="center" vertical="top" wrapText="1"/>
    </xf>
    <xf numFmtId="4" fontId="6" fillId="2" borderId="1" xfId="4" applyNumberFormat="1" applyFont="1" applyFill="1" applyBorder="1" applyAlignment="1">
      <alignment horizontal="center" vertical="center" wrapText="1"/>
    </xf>
    <xf numFmtId="0" fontId="0" fillId="2" borderId="0" xfId="0" applyFill="1" applyAlignment="1">
      <alignment horizontal="center"/>
    </xf>
    <xf numFmtId="4" fontId="0" fillId="2" borderId="0" xfId="0" applyNumberFormat="1" applyFill="1"/>
    <xf numFmtId="0" fontId="6"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49" fontId="5" fillId="2" borderId="1" xfId="13"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49"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2"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left" vertical="top" wrapText="1"/>
    </xf>
    <xf numFmtId="4" fontId="5" fillId="3" borderId="1" xfId="4" applyNumberFormat="1" applyFont="1" applyFill="1" applyBorder="1" applyAlignment="1">
      <alignment horizontal="center" vertical="center" wrapText="1"/>
    </xf>
    <xf numFmtId="2" fontId="0" fillId="2" borderId="0" xfId="0" applyNumberFormat="1" applyFill="1"/>
    <xf numFmtId="0" fontId="15" fillId="2" borderId="0" xfId="0" applyFont="1" applyFill="1" applyAlignment="1">
      <alignment horizontal="center" vertical="center" wrapText="1"/>
    </xf>
    <xf numFmtId="0" fontId="13" fillId="2" borderId="0" xfId="0" applyFont="1" applyFill="1" applyAlignment="1">
      <alignment horizontal="left" vertical="center" wrapText="1"/>
    </xf>
    <xf numFmtId="0" fontId="0" fillId="0" borderId="0" xfId="0" applyAlignment="1"/>
    <xf numFmtId="0" fontId="5" fillId="2" borderId="1" xfId="1" applyNumberFormat="1" applyFont="1" applyFill="1" applyBorder="1" applyAlignment="1">
      <alignment horizontal="center" vertical="center" wrapText="1"/>
    </xf>
    <xf numFmtId="0" fontId="5" fillId="2" borderId="1" xfId="4" applyNumberFormat="1" applyFont="1" applyFill="1" applyBorder="1" applyAlignment="1">
      <alignment vertical="top" wrapText="1"/>
    </xf>
    <xf numFmtId="49"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0" fontId="5" fillId="2" borderId="3" xfId="4" applyNumberFormat="1" applyFont="1" applyFill="1" applyBorder="1" applyAlignment="1">
      <alignment horizontal="left" vertical="top" wrapText="1"/>
    </xf>
    <xf numFmtId="0" fontId="5" fillId="2" borderId="5" xfId="4" applyNumberFormat="1" applyFont="1" applyFill="1" applyBorder="1" applyAlignment="1">
      <alignment horizontal="left" vertical="top" wrapText="1"/>
    </xf>
    <xf numFmtId="14" fontId="5" fillId="2" borderId="1" xfId="4" applyNumberFormat="1" applyFont="1" applyFill="1" applyBorder="1" applyAlignment="1">
      <alignment horizontal="center" vertical="center" wrapText="1"/>
    </xf>
    <xf numFmtId="0" fontId="5" fillId="2" borderId="1"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7" fillId="2" borderId="0" xfId="1" applyNumberFormat="1" applyFont="1" applyFill="1" applyBorder="1" applyAlignment="1">
      <alignment horizontal="center" vertical="top" wrapText="1"/>
    </xf>
    <xf numFmtId="0" fontId="4" fillId="2" borderId="0" xfId="1"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5" fillId="2" borderId="3" xfId="4" applyNumberFormat="1" applyFont="1" applyFill="1" applyBorder="1" applyAlignment="1">
      <alignment horizontal="center" vertical="top" wrapText="1"/>
    </xf>
    <xf numFmtId="0" fontId="5" fillId="2" borderId="4" xfId="4" applyNumberFormat="1" applyFont="1" applyFill="1" applyBorder="1" applyAlignment="1">
      <alignment horizontal="center" vertical="top" wrapText="1"/>
    </xf>
    <xf numFmtId="0" fontId="5" fillId="2" borderId="5" xfId="4" applyNumberFormat="1" applyFont="1" applyFill="1" applyBorder="1" applyAlignment="1">
      <alignment horizontal="center" vertical="top" wrapText="1"/>
    </xf>
    <xf numFmtId="0" fontId="5" fillId="2" borderId="4" xfId="4" applyNumberFormat="1" applyFont="1" applyFill="1" applyBorder="1" applyAlignment="1">
      <alignment horizontal="left" vertical="top" wrapText="1"/>
    </xf>
    <xf numFmtId="49" fontId="5" fillId="2" borderId="3" xfId="4" applyNumberFormat="1" applyFont="1" applyFill="1" applyBorder="1" applyAlignment="1">
      <alignment horizontal="center" vertical="top" wrapText="1"/>
    </xf>
    <xf numFmtId="49" fontId="5" fillId="2" borderId="4" xfId="4" applyNumberFormat="1" applyFont="1" applyFill="1" applyBorder="1" applyAlignment="1">
      <alignment horizontal="center" vertical="top" wrapText="1"/>
    </xf>
    <xf numFmtId="49" fontId="5" fillId="2" borderId="5" xfId="4" applyNumberFormat="1" applyFont="1" applyFill="1" applyBorder="1" applyAlignment="1">
      <alignment horizontal="center" vertical="top" wrapText="1"/>
    </xf>
    <xf numFmtId="14" fontId="5" fillId="2" borderId="3" xfId="4" applyNumberFormat="1" applyFont="1" applyFill="1" applyBorder="1" applyAlignment="1">
      <alignment horizontal="center" vertical="top" wrapText="1"/>
    </xf>
    <xf numFmtId="14" fontId="5" fillId="2" borderId="4" xfId="4" applyNumberFormat="1" applyFont="1" applyFill="1" applyBorder="1" applyAlignment="1">
      <alignment horizontal="center" vertical="top" wrapText="1"/>
    </xf>
    <xf numFmtId="14" fontId="5" fillId="2" borderId="5" xfId="4" applyNumberFormat="1" applyFont="1" applyFill="1" applyBorder="1" applyAlignment="1">
      <alignment horizontal="center" vertical="top" wrapText="1"/>
    </xf>
    <xf numFmtId="49" fontId="5" fillId="2" borderId="1" xfId="4" applyNumberFormat="1" applyFont="1" applyFill="1" applyBorder="1" applyAlignment="1">
      <alignment vertical="top" wrapText="1"/>
    </xf>
    <xf numFmtId="0" fontId="0" fillId="2" borderId="1" xfId="0" applyFill="1" applyBorder="1"/>
    <xf numFmtId="49" fontId="0" fillId="2" borderId="1" xfId="0" applyNumberFormat="1" applyFill="1" applyBorder="1" applyAlignment="1">
      <alignment horizontal="center"/>
    </xf>
    <xf numFmtId="0" fontId="0" fillId="2" borderId="5" xfId="0" applyFill="1" applyBorder="1" applyAlignment="1">
      <alignment horizontal="center" vertical="top" wrapText="1"/>
    </xf>
    <xf numFmtId="0" fontId="0" fillId="2" borderId="5" xfId="0" applyFill="1" applyBorder="1" applyAlignment="1">
      <alignment horizontal="left" vertical="top" wrapText="1"/>
    </xf>
    <xf numFmtId="0" fontId="0" fillId="0" borderId="5" xfId="0" applyBorder="1" applyAlignment="1">
      <alignment horizontal="center" vertical="top" wrapText="1"/>
    </xf>
    <xf numFmtId="0" fontId="14" fillId="2" borderId="0" xfId="0" applyFont="1" applyFill="1" applyAlignment="1">
      <alignment vertical="center"/>
    </xf>
    <xf numFmtId="0" fontId="0" fillId="2" borderId="2" xfId="0" applyFill="1" applyBorder="1" applyAlignment="1">
      <alignment horizontal="center"/>
    </xf>
  </cellXfs>
  <cellStyles count="14">
    <cellStyle name="Обычный" xfId="0" builtinId="0"/>
    <cellStyle name="Обычный 2" xfId="4"/>
    <cellStyle name="Обычный 2 2" xfId="7"/>
    <cellStyle name="Обычный 3" xfId="3"/>
    <cellStyle name="Обычный 3 2" xfId="9"/>
    <cellStyle name="Обычный 3 2 2" xfId="11"/>
    <cellStyle name="Обычный 3 3" xfId="10"/>
    <cellStyle name="Обычный 4" xfId="2"/>
    <cellStyle name="Обычный 4 2" xfId="8"/>
    <cellStyle name="Обычный 5" xfId="5"/>
    <cellStyle name="Обычный 6" xfId="1"/>
    <cellStyle name="Обычный 7" xfId="12"/>
    <cellStyle name="Обычный 8" xfId="13"/>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2"/>
  <sheetViews>
    <sheetView tabSelected="1" view="pageBreakPreview" topLeftCell="C1" zoomScale="90" zoomScaleNormal="90" zoomScaleSheetLayoutView="90" workbookViewId="0">
      <selection activeCell="N200" sqref="N200"/>
    </sheetView>
  </sheetViews>
  <sheetFormatPr defaultRowHeight="15"/>
  <cols>
    <col min="1" max="1" width="8.28515625" style="20" customWidth="1"/>
    <col min="2" max="2" width="38.28515625" style="6" customWidth="1"/>
    <col min="3" max="3" width="12.5703125" style="6" customWidth="1"/>
    <col min="4" max="4" width="26.42578125" style="6" customWidth="1"/>
    <col min="5" max="5" width="64.85546875" style="6" customWidth="1"/>
    <col min="6" max="6" width="12.7109375" style="6" customWidth="1"/>
    <col min="7" max="7" width="12.42578125" style="6" customWidth="1"/>
    <col min="8" max="8" width="24.42578125" style="6" customWidth="1"/>
    <col min="9" max="9" width="15.140625" style="6" customWidth="1"/>
    <col min="10" max="10" width="16.42578125" style="6" customWidth="1"/>
    <col min="11" max="11" width="17" style="6" customWidth="1"/>
    <col min="12" max="12" width="10.85546875" style="6" bestFit="1" customWidth="1"/>
    <col min="13" max="13" width="15.7109375" style="6" customWidth="1"/>
    <col min="14" max="14" width="21.7109375" style="6" customWidth="1"/>
    <col min="15" max="15" width="11.42578125" style="6" bestFit="1" customWidth="1"/>
    <col min="16" max="16384" width="9.140625" style="6"/>
  </cols>
  <sheetData>
    <row r="1" spans="1:12" ht="97.5" customHeight="1">
      <c r="A1" s="79"/>
      <c r="B1" s="79"/>
      <c r="C1" s="10"/>
      <c r="D1" s="10"/>
      <c r="E1" s="10"/>
      <c r="F1" s="10"/>
      <c r="G1" s="10"/>
      <c r="H1" s="10"/>
      <c r="I1" s="47" t="s">
        <v>210</v>
      </c>
      <c r="J1" s="47"/>
      <c r="K1" s="47"/>
    </row>
    <row r="2" spans="1:12" ht="62.25" customHeight="1">
      <c r="A2" s="59" t="s">
        <v>352</v>
      </c>
      <c r="B2" s="60"/>
      <c r="C2" s="60"/>
      <c r="D2" s="60"/>
      <c r="E2" s="60"/>
      <c r="F2" s="60"/>
      <c r="G2" s="60"/>
      <c r="H2" s="60"/>
      <c r="I2" s="60"/>
      <c r="J2" s="60"/>
    </row>
    <row r="3" spans="1:12">
      <c r="A3" s="61" t="s">
        <v>136</v>
      </c>
      <c r="B3" s="61" t="s">
        <v>239</v>
      </c>
      <c r="C3" s="61" t="s">
        <v>0</v>
      </c>
      <c r="D3" s="61" t="s">
        <v>1</v>
      </c>
      <c r="E3" s="61" t="s">
        <v>2</v>
      </c>
      <c r="F3" s="61" t="s">
        <v>3</v>
      </c>
      <c r="G3" s="61" t="s">
        <v>4</v>
      </c>
      <c r="H3" s="50" t="s">
        <v>5</v>
      </c>
      <c r="I3" s="50" t="s">
        <v>6</v>
      </c>
      <c r="J3" s="50"/>
      <c r="K3" s="50"/>
    </row>
    <row r="4" spans="1:12" ht="60">
      <c r="A4" s="62"/>
      <c r="B4" s="62"/>
      <c r="C4" s="62"/>
      <c r="D4" s="61"/>
      <c r="E4" s="61"/>
      <c r="F4" s="61"/>
      <c r="G4" s="61"/>
      <c r="H4" s="50"/>
      <c r="I4" s="16" t="s">
        <v>179</v>
      </c>
      <c r="J4" s="16" t="s">
        <v>180</v>
      </c>
      <c r="K4" s="16" t="s">
        <v>181</v>
      </c>
    </row>
    <row r="5" spans="1:12">
      <c r="A5" s="38" t="s">
        <v>7</v>
      </c>
      <c r="B5" s="17" t="s">
        <v>8</v>
      </c>
      <c r="C5" s="17" t="s">
        <v>9</v>
      </c>
      <c r="D5" s="17" t="s">
        <v>10</v>
      </c>
      <c r="E5" s="17" t="s">
        <v>11</v>
      </c>
      <c r="F5" s="17" t="s">
        <v>12</v>
      </c>
      <c r="G5" s="17" t="s">
        <v>13</v>
      </c>
      <c r="H5" s="41" t="s">
        <v>14</v>
      </c>
      <c r="I5" s="17" t="s">
        <v>15</v>
      </c>
      <c r="J5" s="17" t="s">
        <v>16</v>
      </c>
      <c r="K5" s="17" t="s">
        <v>137</v>
      </c>
    </row>
    <row r="6" spans="1:12" ht="26.25" customHeight="1">
      <c r="A6" s="18"/>
      <c r="B6" s="14" t="s">
        <v>17</v>
      </c>
      <c r="C6" s="13" t="s">
        <v>18</v>
      </c>
      <c r="D6" s="14" t="s">
        <v>166</v>
      </c>
      <c r="E6" s="40" t="s">
        <v>18</v>
      </c>
      <c r="F6" s="13" t="s">
        <v>19</v>
      </c>
      <c r="G6" s="15">
        <v>46022</v>
      </c>
      <c r="H6" s="40" t="s">
        <v>18</v>
      </c>
      <c r="I6" s="19">
        <f>I7+I64+I139</f>
        <v>53799240.000000007</v>
      </c>
      <c r="J6" s="19">
        <f>J7+J64+J139</f>
        <v>54567225.400000006</v>
      </c>
      <c r="K6" s="19">
        <f>K7+K64+K139</f>
        <v>55663225.299999997</v>
      </c>
      <c r="L6" s="20"/>
    </row>
    <row r="7" spans="1:12" ht="77.25" customHeight="1">
      <c r="A7" s="39" t="s">
        <v>20</v>
      </c>
      <c r="B7" s="14" t="s">
        <v>21</v>
      </c>
      <c r="C7" s="13" t="s">
        <v>18</v>
      </c>
      <c r="D7" s="14" t="s">
        <v>166</v>
      </c>
      <c r="E7" s="40" t="s">
        <v>18</v>
      </c>
      <c r="F7" s="13" t="s">
        <v>19</v>
      </c>
      <c r="G7" s="15">
        <v>46022</v>
      </c>
      <c r="H7" s="40" t="s">
        <v>18</v>
      </c>
      <c r="I7" s="1">
        <f>I8+I21+I33+I56</f>
        <v>1089459.1000000001</v>
      </c>
      <c r="J7" s="1">
        <f>J8+J21+J33+J56</f>
        <v>1089907.3999999999</v>
      </c>
      <c r="K7" s="1">
        <f>K8+K21+K33+K56</f>
        <v>1090330</v>
      </c>
      <c r="L7" s="21"/>
    </row>
    <row r="8" spans="1:12">
      <c r="A8" s="53"/>
      <c r="B8" s="51" t="s">
        <v>22</v>
      </c>
      <c r="C8" s="53" t="s">
        <v>18</v>
      </c>
      <c r="D8" s="51" t="s">
        <v>206</v>
      </c>
      <c r="E8" s="51" t="s">
        <v>292</v>
      </c>
      <c r="F8" s="58">
        <v>40619</v>
      </c>
      <c r="G8" s="58">
        <v>46022</v>
      </c>
      <c r="H8" s="2" t="s">
        <v>23</v>
      </c>
      <c r="I8" s="1">
        <f>SUM(I9:I11)</f>
        <v>38200</v>
      </c>
      <c r="J8" s="1">
        <f>SUM(J9:J11)</f>
        <v>38200</v>
      </c>
      <c r="K8" s="1">
        <f>SUM(K9:K11)</f>
        <v>38200</v>
      </c>
    </row>
    <row r="9" spans="1:12" ht="43.5" customHeight="1">
      <c r="A9" s="53"/>
      <c r="B9" s="51"/>
      <c r="C9" s="53"/>
      <c r="D9" s="51"/>
      <c r="E9" s="51"/>
      <c r="F9" s="53"/>
      <c r="G9" s="53"/>
      <c r="H9" s="3" t="s">
        <v>178</v>
      </c>
      <c r="I9" s="1">
        <f t="shared" ref="I9:K9" si="0">I12</f>
        <v>20000</v>
      </c>
      <c r="J9" s="1">
        <f t="shared" si="0"/>
        <v>20000</v>
      </c>
      <c r="K9" s="1">
        <f t="shared" si="0"/>
        <v>20000</v>
      </c>
    </row>
    <row r="10" spans="1:12" ht="50.25" customHeight="1">
      <c r="A10" s="53"/>
      <c r="B10" s="51"/>
      <c r="C10" s="53"/>
      <c r="D10" s="51"/>
      <c r="E10" s="51"/>
      <c r="F10" s="53"/>
      <c r="G10" s="53"/>
      <c r="H10" s="3" t="s">
        <v>182</v>
      </c>
      <c r="I10" s="1">
        <f t="shared" ref="I10:K10" si="1">I16</f>
        <v>10000</v>
      </c>
      <c r="J10" s="1">
        <f t="shared" si="1"/>
        <v>10000</v>
      </c>
      <c r="K10" s="1">
        <f t="shared" si="1"/>
        <v>10000</v>
      </c>
    </row>
    <row r="11" spans="1:12" ht="113.25" customHeight="1">
      <c r="A11" s="53"/>
      <c r="B11" s="51"/>
      <c r="C11" s="53"/>
      <c r="D11" s="51"/>
      <c r="E11" s="51"/>
      <c r="F11" s="53"/>
      <c r="G11" s="53"/>
      <c r="H11" s="3" t="s">
        <v>120</v>
      </c>
      <c r="I11" s="1">
        <f>I19</f>
        <v>8200</v>
      </c>
      <c r="J11" s="1">
        <f t="shared" ref="J11:K11" si="2">J19</f>
        <v>8200</v>
      </c>
      <c r="K11" s="1">
        <f t="shared" si="2"/>
        <v>8200</v>
      </c>
    </row>
    <row r="12" spans="1:12" ht="112.5" customHeight="1">
      <c r="A12" s="37"/>
      <c r="B12" s="25" t="s">
        <v>257</v>
      </c>
      <c r="C12" s="12"/>
      <c r="D12" s="12" t="s">
        <v>207</v>
      </c>
      <c r="E12" s="25" t="s">
        <v>258</v>
      </c>
      <c r="F12" s="15">
        <v>43466</v>
      </c>
      <c r="G12" s="15">
        <v>44561</v>
      </c>
      <c r="H12" s="3" t="s">
        <v>178</v>
      </c>
      <c r="I12" s="1">
        <v>20000</v>
      </c>
      <c r="J12" s="1">
        <v>20000</v>
      </c>
      <c r="K12" s="1">
        <v>20000</v>
      </c>
    </row>
    <row r="13" spans="1:12" ht="140.25" customHeight="1">
      <c r="A13" s="37"/>
      <c r="B13" s="11" t="s">
        <v>289</v>
      </c>
      <c r="C13" s="12"/>
      <c r="D13" s="12" t="s">
        <v>207</v>
      </c>
      <c r="E13" s="40" t="s">
        <v>18</v>
      </c>
      <c r="F13" s="13" t="s">
        <v>18</v>
      </c>
      <c r="G13" s="15">
        <v>43738</v>
      </c>
      <c r="H13" s="40" t="s">
        <v>18</v>
      </c>
      <c r="I13" s="40" t="s">
        <v>18</v>
      </c>
      <c r="J13" s="40" t="s">
        <v>18</v>
      </c>
      <c r="K13" s="40" t="s">
        <v>18</v>
      </c>
    </row>
    <row r="14" spans="1:12" ht="158.25" customHeight="1">
      <c r="A14" s="37"/>
      <c r="B14" s="5" t="s">
        <v>287</v>
      </c>
      <c r="C14" s="13"/>
      <c r="D14" s="14" t="s">
        <v>207</v>
      </c>
      <c r="E14" s="40" t="s">
        <v>18</v>
      </c>
      <c r="F14" s="13" t="s">
        <v>18</v>
      </c>
      <c r="G14" s="15" t="s">
        <v>183</v>
      </c>
      <c r="H14" s="40" t="s">
        <v>18</v>
      </c>
      <c r="I14" s="40" t="s">
        <v>18</v>
      </c>
      <c r="J14" s="40" t="s">
        <v>18</v>
      </c>
      <c r="K14" s="40" t="s">
        <v>18</v>
      </c>
    </row>
    <row r="15" spans="1:12" ht="110.25" customHeight="1">
      <c r="A15" s="37"/>
      <c r="B15" s="5" t="s">
        <v>286</v>
      </c>
      <c r="C15" s="13"/>
      <c r="D15" s="14" t="s">
        <v>207</v>
      </c>
      <c r="E15" s="40" t="s">
        <v>18</v>
      </c>
      <c r="F15" s="13" t="s">
        <v>18</v>
      </c>
      <c r="G15" s="15" t="s">
        <v>184</v>
      </c>
      <c r="H15" s="40" t="s">
        <v>18</v>
      </c>
      <c r="I15" s="40" t="s">
        <v>18</v>
      </c>
      <c r="J15" s="40" t="s">
        <v>18</v>
      </c>
      <c r="K15" s="40" t="s">
        <v>18</v>
      </c>
    </row>
    <row r="16" spans="1:12" ht="294" customHeight="1">
      <c r="A16" s="37"/>
      <c r="B16" s="25" t="s">
        <v>261</v>
      </c>
      <c r="C16" s="12"/>
      <c r="D16" s="12" t="s">
        <v>207</v>
      </c>
      <c r="E16" s="26" t="s">
        <v>293</v>
      </c>
      <c r="F16" s="15">
        <v>43466</v>
      </c>
      <c r="G16" s="15">
        <v>44561</v>
      </c>
      <c r="H16" s="3" t="s">
        <v>182</v>
      </c>
      <c r="I16" s="1">
        <v>10000</v>
      </c>
      <c r="J16" s="1">
        <v>10000</v>
      </c>
      <c r="K16" s="1">
        <v>10000</v>
      </c>
    </row>
    <row r="17" spans="1:11" ht="216.75" customHeight="1">
      <c r="A17" s="37"/>
      <c r="B17" s="5" t="s">
        <v>260</v>
      </c>
      <c r="C17" s="12"/>
      <c r="D17" s="14" t="s">
        <v>207</v>
      </c>
      <c r="E17" s="40" t="s">
        <v>18</v>
      </c>
      <c r="F17" s="13" t="s">
        <v>18</v>
      </c>
      <c r="G17" s="15">
        <v>43585</v>
      </c>
      <c r="H17" s="40" t="s">
        <v>18</v>
      </c>
      <c r="I17" s="40" t="s">
        <v>18</v>
      </c>
      <c r="J17" s="40" t="s">
        <v>18</v>
      </c>
      <c r="K17" s="40" t="s">
        <v>18</v>
      </c>
    </row>
    <row r="18" spans="1:11" ht="326.25" customHeight="1">
      <c r="A18" s="37"/>
      <c r="B18" s="5" t="s">
        <v>259</v>
      </c>
      <c r="C18" s="13">
        <v>1</v>
      </c>
      <c r="D18" s="14" t="s">
        <v>207</v>
      </c>
      <c r="E18" s="40" t="s">
        <v>18</v>
      </c>
      <c r="F18" s="13" t="s">
        <v>18</v>
      </c>
      <c r="G18" s="13" t="s">
        <v>241</v>
      </c>
      <c r="H18" s="40" t="s">
        <v>18</v>
      </c>
      <c r="I18" s="40" t="s">
        <v>18</v>
      </c>
      <c r="J18" s="40" t="s">
        <v>18</v>
      </c>
      <c r="K18" s="40" t="s">
        <v>18</v>
      </c>
    </row>
    <row r="19" spans="1:11" ht="101.25" customHeight="1">
      <c r="A19" s="37"/>
      <c r="B19" s="35" t="s">
        <v>139</v>
      </c>
      <c r="C19" s="12"/>
      <c r="D19" s="14" t="s">
        <v>174</v>
      </c>
      <c r="E19" s="26" t="s">
        <v>118</v>
      </c>
      <c r="F19" s="28">
        <v>43466</v>
      </c>
      <c r="G19" s="15">
        <v>44561</v>
      </c>
      <c r="H19" s="3" t="s">
        <v>120</v>
      </c>
      <c r="I19" s="1">
        <v>8200</v>
      </c>
      <c r="J19" s="1">
        <v>8200</v>
      </c>
      <c r="K19" s="1">
        <v>8200</v>
      </c>
    </row>
    <row r="20" spans="1:11" ht="90">
      <c r="A20" s="37"/>
      <c r="B20" s="5" t="s">
        <v>325</v>
      </c>
      <c r="C20" s="13" t="s">
        <v>20</v>
      </c>
      <c r="D20" s="14" t="s">
        <v>175</v>
      </c>
      <c r="E20" s="40" t="s">
        <v>18</v>
      </c>
      <c r="F20" s="13" t="s">
        <v>18</v>
      </c>
      <c r="G20" s="13" t="s">
        <v>193</v>
      </c>
      <c r="H20" s="40" t="s">
        <v>18</v>
      </c>
      <c r="I20" s="40" t="s">
        <v>18</v>
      </c>
      <c r="J20" s="40" t="s">
        <v>18</v>
      </c>
      <c r="K20" s="40" t="s">
        <v>18</v>
      </c>
    </row>
    <row r="21" spans="1:11" ht="42.75" customHeight="1">
      <c r="A21" s="52" t="s">
        <v>24</v>
      </c>
      <c r="B21" s="51" t="s">
        <v>25</v>
      </c>
      <c r="C21" s="53" t="s">
        <v>18</v>
      </c>
      <c r="D21" s="51" t="s">
        <v>328</v>
      </c>
      <c r="E21" s="51" t="s">
        <v>311</v>
      </c>
      <c r="F21" s="58">
        <v>40619</v>
      </c>
      <c r="G21" s="58">
        <v>46022</v>
      </c>
      <c r="H21" s="2" t="s">
        <v>23</v>
      </c>
      <c r="I21" s="1">
        <f t="shared" ref="I21:K21" si="3">SUM(I22:I23)</f>
        <v>694948.5</v>
      </c>
      <c r="J21" s="1">
        <f t="shared" si="3"/>
        <v>694948.5</v>
      </c>
      <c r="K21" s="1">
        <f t="shared" si="3"/>
        <v>694948.5</v>
      </c>
    </row>
    <row r="22" spans="1:11" ht="85.5" customHeight="1">
      <c r="A22" s="52"/>
      <c r="B22" s="51"/>
      <c r="C22" s="53"/>
      <c r="D22" s="51"/>
      <c r="E22" s="51"/>
      <c r="F22" s="53"/>
      <c r="G22" s="53"/>
      <c r="H22" s="3" t="s">
        <v>26</v>
      </c>
      <c r="I22" s="1">
        <f t="shared" ref="I22:K22" si="4">I24</f>
        <v>694948.5</v>
      </c>
      <c r="J22" s="1">
        <f t="shared" si="4"/>
        <v>694948.5</v>
      </c>
      <c r="K22" s="1">
        <f t="shared" si="4"/>
        <v>694948.5</v>
      </c>
    </row>
    <row r="23" spans="1:11" ht="157.5" customHeight="1">
      <c r="A23" s="53"/>
      <c r="B23" s="51"/>
      <c r="C23" s="53"/>
      <c r="D23" s="51"/>
      <c r="E23" s="51"/>
      <c r="F23" s="53"/>
      <c r="G23" s="53"/>
      <c r="H23" s="2" t="s">
        <v>28</v>
      </c>
      <c r="I23" s="1">
        <f t="shared" ref="I23:K23" si="5">I30</f>
        <v>0</v>
      </c>
      <c r="J23" s="1">
        <f t="shared" si="5"/>
        <v>0</v>
      </c>
      <c r="K23" s="1">
        <f t="shared" si="5"/>
        <v>0</v>
      </c>
    </row>
    <row r="24" spans="1:11" ht="315.75" customHeight="1">
      <c r="A24" s="37"/>
      <c r="B24" s="26" t="s">
        <v>271</v>
      </c>
      <c r="C24" s="13"/>
      <c r="D24" s="14" t="s">
        <v>208</v>
      </c>
      <c r="E24" s="26" t="s">
        <v>312</v>
      </c>
      <c r="F24" s="15">
        <v>43466</v>
      </c>
      <c r="G24" s="15">
        <v>44561</v>
      </c>
      <c r="H24" s="3" t="s">
        <v>26</v>
      </c>
      <c r="I24" s="1">
        <v>694948.5</v>
      </c>
      <c r="J24" s="1">
        <v>694948.5</v>
      </c>
      <c r="K24" s="1">
        <v>694948.5</v>
      </c>
    </row>
    <row r="25" spans="1:11" ht="305.25" customHeight="1">
      <c r="A25" s="37"/>
      <c r="B25" s="5" t="s">
        <v>27</v>
      </c>
      <c r="C25" s="13"/>
      <c r="D25" s="14" t="s">
        <v>208</v>
      </c>
      <c r="E25" s="40" t="s">
        <v>18</v>
      </c>
      <c r="F25" s="13" t="s">
        <v>18</v>
      </c>
      <c r="G25" s="13" t="s">
        <v>253</v>
      </c>
      <c r="H25" s="40" t="s">
        <v>18</v>
      </c>
      <c r="I25" s="40" t="s">
        <v>18</v>
      </c>
      <c r="J25" s="40" t="s">
        <v>18</v>
      </c>
      <c r="K25" s="40" t="s">
        <v>18</v>
      </c>
    </row>
    <row r="26" spans="1:11" ht="182.25" customHeight="1">
      <c r="A26" s="37"/>
      <c r="B26" s="5" t="s">
        <v>125</v>
      </c>
      <c r="C26" s="13"/>
      <c r="D26" s="14" t="s">
        <v>329</v>
      </c>
      <c r="E26" s="40" t="s">
        <v>18</v>
      </c>
      <c r="F26" s="13" t="s">
        <v>18</v>
      </c>
      <c r="G26" s="13" t="s">
        <v>263</v>
      </c>
      <c r="H26" s="40" t="s">
        <v>18</v>
      </c>
      <c r="I26" s="40" t="s">
        <v>18</v>
      </c>
      <c r="J26" s="40" t="s">
        <v>18</v>
      </c>
      <c r="K26" s="40" t="s">
        <v>18</v>
      </c>
    </row>
    <row r="27" spans="1:11" ht="206.25" customHeight="1">
      <c r="A27" s="37"/>
      <c r="B27" s="5" t="s">
        <v>111</v>
      </c>
      <c r="C27" s="13">
        <v>1</v>
      </c>
      <c r="D27" s="14" t="s">
        <v>330</v>
      </c>
      <c r="E27" s="40" t="s">
        <v>18</v>
      </c>
      <c r="F27" s="13" t="s">
        <v>18</v>
      </c>
      <c r="G27" s="13" t="s">
        <v>188</v>
      </c>
      <c r="H27" s="40" t="s">
        <v>18</v>
      </c>
      <c r="I27" s="40" t="s">
        <v>18</v>
      </c>
      <c r="J27" s="40" t="s">
        <v>18</v>
      </c>
      <c r="K27" s="40" t="s">
        <v>18</v>
      </c>
    </row>
    <row r="28" spans="1:11" ht="212.25" customHeight="1">
      <c r="A28" s="37"/>
      <c r="B28" s="5" t="s">
        <v>214</v>
      </c>
      <c r="C28" s="13">
        <v>1</v>
      </c>
      <c r="D28" s="14" t="s">
        <v>207</v>
      </c>
      <c r="E28" s="40" t="s">
        <v>18</v>
      </c>
      <c r="F28" s="13" t="s">
        <v>18</v>
      </c>
      <c r="G28" s="13" t="s">
        <v>187</v>
      </c>
      <c r="H28" s="40" t="s">
        <v>18</v>
      </c>
      <c r="I28" s="40" t="s">
        <v>18</v>
      </c>
      <c r="J28" s="40" t="s">
        <v>18</v>
      </c>
      <c r="K28" s="40" t="s">
        <v>18</v>
      </c>
    </row>
    <row r="29" spans="1:11" ht="90.75" customHeight="1">
      <c r="A29" s="37"/>
      <c r="B29" s="5" t="s">
        <v>215</v>
      </c>
      <c r="C29" s="13">
        <v>1</v>
      </c>
      <c r="D29" s="14" t="s">
        <v>176</v>
      </c>
      <c r="E29" s="40" t="s">
        <v>18</v>
      </c>
      <c r="F29" s="13" t="s">
        <v>18</v>
      </c>
      <c r="G29" s="13" t="s">
        <v>187</v>
      </c>
      <c r="H29" s="40" t="s">
        <v>18</v>
      </c>
      <c r="I29" s="40" t="s">
        <v>18</v>
      </c>
      <c r="J29" s="40" t="s">
        <v>18</v>
      </c>
      <c r="K29" s="40" t="s">
        <v>18</v>
      </c>
    </row>
    <row r="30" spans="1:11" ht="348.75" customHeight="1">
      <c r="A30" s="37"/>
      <c r="B30" s="29" t="s">
        <v>272</v>
      </c>
      <c r="C30" s="13"/>
      <c r="D30" s="14" t="s">
        <v>211</v>
      </c>
      <c r="E30" s="26" t="s">
        <v>262</v>
      </c>
      <c r="F30" s="15">
        <v>43466</v>
      </c>
      <c r="G30" s="13" t="s">
        <v>240</v>
      </c>
      <c r="H30" s="2" t="s">
        <v>28</v>
      </c>
      <c r="I30" s="1">
        <v>0</v>
      </c>
      <c r="J30" s="1">
        <v>0</v>
      </c>
      <c r="K30" s="1">
        <v>0</v>
      </c>
    </row>
    <row r="31" spans="1:11" ht="285">
      <c r="A31" s="37"/>
      <c r="B31" s="5" t="s">
        <v>273</v>
      </c>
      <c r="C31" s="13">
        <v>1</v>
      </c>
      <c r="D31" s="14" t="s">
        <v>207</v>
      </c>
      <c r="E31" s="40" t="s">
        <v>18</v>
      </c>
      <c r="F31" s="13" t="s">
        <v>18</v>
      </c>
      <c r="G31" s="13" t="s">
        <v>240</v>
      </c>
      <c r="H31" s="40" t="s">
        <v>18</v>
      </c>
      <c r="I31" s="40" t="s">
        <v>18</v>
      </c>
      <c r="J31" s="40" t="s">
        <v>18</v>
      </c>
      <c r="K31" s="40" t="s">
        <v>18</v>
      </c>
    </row>
    <row r="32" spans="1:11" ht="171" customHeight="1">
      <c r="A32" s="37"/>
      <c r="B32" s="5" t="s">
        <v>274</v>
      </c>
      <c r="C32" s="13">
        <v>1</v>
      </c>
      <c r="D32" s="14" t="s">
        <v>176</v>
      </c>
      <c r="E32" s="40" t="s">
        <v>18</v>
      </c>
      <c r="F32" s="13" t="s">
        <v>18</v>
      </c>
      <c r="G32" s="13" t="s">
        <v>256</v>
      </c>
      <c r="H32" s="40" t="s">
        <v>18</v>
      </c>
      <c r="I32" s="40" t="s">
        <v>18</v>
      </c>
      <c r="J32" s="40" t="s">
        <v>18</v>
      </c>
      <c r="K32" s="40" t="s">
        <v>18</v>
      </c>
    </row>
    <row r="33" spans="1:12" ht="15" customHeight="1">
      <c r="A33" s="63" t="s">
        <v>29</v>
      </c>
      <c r="B33" s="54" t="s">
        <v>30</v>
      </c>
      <c r="C33" s="63" t="s">
        <v>18</v>
      </c>
      <c r="D33" s="54" t="s">
        <v>356</v>
      </c>
      <c r="E33" s="54" t="s">
        <v>294</v>
      </c>
      <c r="F33" s="70">
        <v>40619</v>
      </c>
      <c r="G33" s="70">
        <v>46022</v>
      </c>
      <c r="H33" s="2" t="s">
        <v>23</v>
      </c>
      <c r="I33" s="1">
        <f>SUM(I34:I39)</f>
        <v>349710.6</v>
      </c>
      <c r="J33" s="1">
        <f>SUM(J34:J39)</f>
        <v>350158.9</v>
      </c>
      <c r="K33" s="1">
        <f>SUM(K34:K39)</f>
        <v>350581.5</v>
      </c>
      <c r="L33" s="21"/>
    </row>
    <row r="34" spans="1:12" ht="57.75" customHeight="1">
      <c r="A34" s="64"/>
      <c r="B34" s="66"/>
      <c r="C34" s="64"/>
      <c r="D34" s="66"/>
      <c r="E34" s="66"/>
      <c r="F34" s="71"/>
      <c r="G34" s="71"/>
      <c r="H34" s="3" t="s">
        <v>31</v>
      </c>
      <c r="I34" s="1">
        <f>I40</f>
        <v>133650</v>
      </c>
      <c r="J34" s="1">
        <f>J40</f>
        <v>133650</v>
      </c>
      <c r="K34" s="1">
        <f>K40</f>
        <v>133650</v>
      </c>
    </row>
    <row r="35" spans="1:12" ht="57" customHeight="1">
      <c r="A35" s="64"/>
      <c r="B35" s="66"/>
      <c r="C35" s="64"/>
      <c r="D35" s="66"/>
      <c r="E35" s="66"/>
      <c r="F35" s="71"/>
      <c r="G35" s="71"/>
      <c r="H35" s="3" t="s">
        <v>313</v>
      </c>
      <c r="I35" s="1">
        <f>I42</f>
        <v>149930</v>
      </c>
      <c r="J35" s="1">
        <f>J42</f>
        <v>149930</v>
      </c>
      <c r="K35" s="1">
        <f>K42</f>
        <v>149930</v>
      </c>
    </row>
    <row r="36" spans="1:12" ht="56.25" customHeight="1">
      <c r="A36" s="64"/>
      <c r="B36" s="66"/>
      <c r="C36" s="64"/>
      <c r="D36" s="66"/>
      <c r="E36" s="66"/>
      <c r="F36" s="71"/>
      <c r="G36" s="71"/>
      <c r="H36" s="3" t="s">
        <v>314</v>
      </c>
      <c r="I36" s="1">
        <f>I46</f>
        <v>1231</v>
      </c>
      <c r="J36" s="1">
        <f t="shared" ref="J36:K36" si="6">J46</f>
        <v>1231</v>
      </c>
      <c r="K36" s="1">
        <f t="shared" si="6"/>
        <v>1231</v>
      </c>
    </row>
    <row r="37" spans="1:12" ht="55.5" customHeight="1">
      <c r="A37" s="64"/>
      <c r="B37" s="66"/>
      <c r="C37" s="64"/>
      <c r="D37" s="66"/>
      <c r="E37" s="66"/>
      <c r="F37" s="71"/>
      <c r="G37" s="71"/>
      <c r="H37" s="3" t="s">
        <v>315</v>
      </c>
      <c r="I37" s="1">
        <f>I44</f>
        <v>36076</v>
      </c>
      <c r="J37" s="1">
        <f>J44</f>
        <v>36076</v>
      </c>
      <c r="K37" s="1">
        <f>K44</f>
        <v>36076</v>
      </c>
    </row>
    <row r="38" spans="1:12" ht="54" customHeight="1">
      <c r="A38" s="64"/>
      <c r="B38" s="66"/>
      <c r="C38" s="64"/>
      <c r="D38" s="66"/>
      <c r="E38" s="66"/>
      <c r="F38" s="71"/>
      <c r="G38" s="71"/>
      <c r="H38" s="3" t="s">
        <v>32</v>
      </c>
      <c r="I38" s="1">
        <f>I48+I50</f>
        <v>13523.6</v>
      </c>
      <c r="J38" s="1">
        <f t="shared" ref="J38:K38" si="7">J48+J50</f>
        <v>13971.900000000001</v>
      </c>
      <c r="K38" s="1">
        <f t="shared" si="7"/>
        <v>14394.5</v>
      </c>
      <c r="L38" s="21"/>
    </row>
    <row r="39" spans="1:12" ht="54" customHeight="1">
      <c r="A39" s="65"/>
      <c r="B39" s="55"/>
      <c r="C39" s="65"/>
      <c r="D39" s="55"/>
      <c r="E39" s="55"/>
      <c r="F39" s="72"/>
      <c r="G39" s="72"/>
      <c r="H39" s="3" t="s">
        <v>249</v>
      </c>
      <c r="I39" s="1">
        <v>15300</v>
      </c>
      <c r="J39" s="1">
        <v>15300</v>
      </c>
      <c r="K39" s="1">
        <v>15300</v>
      </c>
      <c r="L39" s="21"/>
    </row>
    <row r="40" spans="1:12" ht="90.75" customHeight="1">
      <c r="A40" s="37"/>
      <c r="B40" s="4" t="s">
        <v>213</v>
      </c>
      <c r="C40" s="14"/>
      <c r="D40" s="14" t="s">
        <v>171</v>
      </c>
      <c r="E40" s="14" t="s">
        <v>33</v>
      </c>
      <c r="F40" s="15">
        <v>43541</v>
      </c>
      <c r="G40" s="15">
        <v>44561</v>
      </c>
      <c r="H40" s="3" t="s">
        <v>31</v>
      </c>
      <c r="I40" s="1">
        <v>133650</v>
      </c>
      <c r="J40" s="1">
        <v>133650</v>
      </c>
      <c r="K40" s="1">
        <v>133650</v>
      </c>
    </row>
    <row r="41" spans="1:12" ht="90">
      <c r="A41" s="37"/>
      <c r="B41" s="5" t="s">
        <v>216</v>
      </c>
      <c r="C41" s="13" t="s">
        <v>20</v>
      </c>
      <c r="D41" s="14" t="s">
        <v>172</v>
      </c>
      <c r="E41" s="40" t="s">
        <v>18</v>
      </c>
      <c r="F41" s="13" t="s">
        <v>18</v>
      </c>
      <c r="G41" s="13" t="s">
        <v>184</v>
      </c>
      <c r="H41" s="40" t="s">
        <v>18</v>
      </c>
      <c r="I41" s="40" t="s">
        <v>18</v>
      </c>
      <c r="J41" s="40" t="s">
        <v>18</v>
      </c>
      <c r="K41" s="40" t="s">
        <v>18</v>
      </c>
    </row>
    <row r="42" spans="1:12" ht="140.25" customHeight="1">
      <c r="A42" s="37"/>
      <c r="B42" s="14" t="s">
        <v>217</v>
      </c>
      <c r="C42" s="13"/>
      <c r="D42" s="14" t="s">
        <v>173</v>
      </c>
      <c r="E42" s="14" t="s">
        <v>34</v>
      </c>
      <c r="F42" s="15">
        <v>43466</v>
      </c>
      <c r="G42" s="15">
        <v>44561</v>
      </c>
      <c r="H42" s="3" t="s">
        <v>313</v>
      </c>
      <c r="I42" s="1">
        <v>149930</v>
      </c>
      <c r="J42" s="1">
        <v>149930</v>
      </c>
      <c r="K42" s="1">
        <v>149930</v>
      </c>
    </row>
    <row r="43" spans="1:12" ht="90.75" customHeight="1">
      <c r="A43" s="37"/>
      <c r="B43" s="5" t="s">
        <v>218</v>
      </c>
      <c r="C43" s="13" t="s">
        <v>20</v>
      </c>
      <c r="D43" s="14" t="s">
        <v>173</v>
      </c>
      <c r="E43" s="40" t="s">
        <v>18</v>
      </c>
      <c r="F43" s="40" t="s">
        <v>18</v>
      </c>
      <c r="G43" s="40" t="s">
        <v>184</v>
      </c>
      <c r="H43" s="40" t="s">
        <v>18</v>
      </c>
      <c r="I43" s="40" t="s">
        <v>18</v>
      </c>
      <c r="J43" s="40" t="s">
        <v>18</v>
      </c>
      <c r="K43" s="40" t="s">
        <v>18</v>
      </c>
    </row>
    <row r="44" spans="1:12" ht="75.75" customHeight="1">
      <c r="A44" s="37"/>
      <c r="B44" s="14" t="s">
        <v>219</v>
      </c>
      <c r="C44" s="13"/>
      <c r="D44" s="14" t="s">
        <v>173</v>
      </c>
      <c r="E44" s="14" t="s">
        <v>35</v>
      </c>
      <c r="F44" s="15">
        <v>43466</v>
      </c>
      <c r="G44" s="15">
        <v>44561</v>
      </c>
      <c r="H44" s="3" t="s">
        <v>315</v>
      </c>
      <c r="I44" s="1">
        <v>36076</v>
      </c>
      <c r="J44" s="1">
        <v>36076</v>
      </c>
      <c r="K44" s="1">
        <v>36076</v>
      </c>
    </row>
    <row r="45" spans="1:12" ht="105.75" customHeight="1">
      <c r="A45" s="37"/>
      <c r="B45" s="5" t="s">
        <v>220</v>
      </c>
      <c r="C45" s="13" t="s">
        <v>20</v>
      </c>
      <c r="D45" s="14" t="s">
        <v>173</v>
      </c>
      <c r="E45" s="40" t="s">
        <v>18</v>
      </c>
      <c r="F45" s="40" t="s">
        <v>18</v>
      </c>
      <c r="G45" s="40" t="s">
        <v>184</v>
      </c>
      <c r="H45" s="40" t="s">
        <v>18</v>
      </c>
      <c r="I45" s="40" t="s">
        <v>18</v>
      </c>
      <c r="J45" s="40" t="s">
        <v>18</v>
      </c>
      <c r="K45" s="40" t="s">
        <v>18</v>
      </c>
    </row>
    <row r="46" spans="1:12" ht="78" customHeight="1">
      <c r="A46" s="37"/>
      <c r="B46" s="14" t="s">
        <v>221</v>
      </c>
      <c r="C46" s="13"/>
      <c r="D46" s="14" t="s">
        <v>173</v>
      </c>
      <c r="E46" s="14" t="s">
        <v>36</v>
      </c>
      <c r="F46" s="15">
        <v>43466</v>
      </c>
      <c r="G46" s="15">
        <v>44561</v>
      </c>
      <c r="H46" s="3" t="s">
        <v>314</v>
      </c>
      <c r="I46" s="1">
        <v>1231</v>
      </c>
      <c r="J46" s="1">
        <v>1231</v>
      </c>
      <c r="K46" s="1">
        <v>1231</v>
      </c>
    </row>
    <row r="47" spans="1:12" ht="132.75" customHeight="1">
      <c r="A47" s="37"/>
      <c r="B47" s="5" t="s">
        <v>222</v>
      </c>
      <c r="C47" s="13"/>
      <c r="D47" s="14" t="s">
        <v>173</v>
      </c>
      <c r="E47" s="40" t="s">
        <v>18</v>
      </c>
      <c r="F47" s="13" t="s">
        <v>18</v>
      </c>
      <c r="G47" s="13" t="s">
        <v>184</v>
      </c>
      <c r="H47" s="40" t="s">
        <v>18</v>
      </c>
      <c r="I47" s="40" t="s">
        <v>18</v>
      </c>
      <c r="J47" s="40" t="s">
        <v>18</v>
      </c>
      <c r="K47" s="40" t="s">
        <v>18</v>
      </c>
    </row>
    <row r="48" spans="1:12" ht="90">
      <c r="A48" s="37"/>
      <c r="B48" s="14" t="s">
        <v>223</v>
      </c>
      <c r="C48" s="13"/>
      <c r="D48" s="14" t="s">
        <v>331</v>
      </c>
      <c r="E48" s="14" t="s">
        <v>37</v>
      </c>
      <c r="F48" s="15">
        <v>43466</v>
      </c>
      <c r="G48" s="15">
        <v>44561</v>
      </c>
      <c r="H48" s="3" t="s">
        <v>32</v>
      </c>
      <c r="I48" s="1">
        <v>9789.85</v>
      </c>
      <c r="J48" s="1">
        <v>10016.530000000001</v>
      </c>
      <c r="K48" s="1">
        <v>10227.83</v>
      </c>
    </row>
    <row r="49" spans="1:11" ht="105" customHeight="1">
      <c r="A49" s="37"/>
      <c r="B49" s="5" t="s">
        <v>224</v>
      </c>
      <c r="C49" s="13"/>
      <c r="D49" s="14" t="s">
        <v>331</v>
      </c>
      <c r="E49" s="40" t="s">
        <v>18</v>
      </c>
      <c r="F49" s="40" t="s">
        <v>18</v>
      </c>
      <c r="G49" s="40" t="s">
        <v>184</v>
      </c>
      <c r="H49" s="40" t="s">
        <v>18</v>
      </c>
      <c r="I49" s="40" t="s">
        <v>18</v>
      </c>
      <c r="J49" s="40" t="s">
        <v>18</v>
      </c>
      <c r="K49" s="40" t="s">
        <v>18</v>
      </c>
    </row>
    <row r="50" spans="1:11" ht="90">
      <c r="A50" s="37"/>
      <c r="B50" s="14" t="s">
        <v>345</v>
      </c>
      <c r="C50" s="13"/>
      <c r="D50" s="14" t="s">
        <v>331</v>
      </c>
      <c r="E50" s="14" t="s">
        <v>353</v>
      </c>
      <c r="F50" s="15">
        <v>43466</v>
      </c>
      <c r="G50" s="15">
        <v>44561</v>
      </c>
      <c r="H50" s="3" t="s">
        <v>32</v>
      </c>
      <c r="I50" s="1">
        <v>3733.75</v>
      </c>
      <c r="J50" s="1">
        <v>3955.37</v>
      </c>
      <c r="K50" s="1">
        <v>4166.67</v>
      </c>
    </row>
    <row r="51" spans="1:11" ht="75">
      <c r="A51" s="37"/>
      <c r="B51" s="5" t="s">
        <v>335</v>
      </c>
      <c r="C51" s="13"/>
      <c r="D51" s="14" t="s">
        <v>331</v>
      </c>
      <c r="E51" s="40" t="s">
        <v>18</v>
      </c>
      <c r="F51" s="40" t="s">
        <v>18</v>
      </c>
      <c r="G51" s="40" t="s">
        <v>184</v>
      </c>
      <c r="H51" s="40" t="s">
        <v>18</v>
      </c>
      <c r="I51" s="40" t="s">
        <v>18</v>
      </c>
      <c r="J51" s="40" t="s">
        <v>18</v>
      </c>
      <c r="K51" s="40" t="s">
        <v>18</v>
      </c>
    </row>
    <row r="52" spans="1:11" ht="75">
      <c r="A52" s="37"/>
      <c r="B52" s="26" t="s">
        <v>295</v>
      </c>
      <c r="C52" s="13"/>
      <c r="D52" s="14" t="s">
        <v>173</v>
      </c>
      <c r="E52" s="14" t="s">
        <v>247</v>
      </c>
      <c r="F52" s="15">
        <v>43466</v>
      </c>
      <c r="G52" s="15">
        <v>44561</v>
      </c>
      <c r="H52" s="3" t="s">
        <v>249</v>
      </c>
      <c r="I52" s="1">
        <v>15300</v>
      </c>
      <c r="J52" s="1">
        <v>15300</v>
      </c>
      <c r="K52" s="1">
        <v>15300</v>
      </c>
    </row>
    <row r="53" spans="1:11" ht="120">
      <c r="A53" s="37"/>
      <c r="B53" s="5" t="s">
        <v>248</v>
      </c>
      <c r="C53" s="13"/>
      <c r="D53" s="14" t="s">
        <v>173</v>
      </c>
      <c r="E53" s="40" t="s">
        <v>18</v>
      </c>
      <c r="F53" s="13" t="s">
        <v>18</v>
      </c>
      <c r="G53" s="13" t="s">
        <v>184</v>
      </c>
      <c r="H53" s="40" t="s">
        <v>18</v>
      </c>
      <c r="I53" s="40" t="s">
        <v>18</v>
      </c>
      <c r="J53" s="40" t="s">
        <v>18</v>
      </c>
      <c r="K53" s="40" t="s">
        <v>18</v>
      </c>
    </row>
    <row r="54" spans="1:11" ht="75">
      <c r="A54" s="37"/>
      <c r="B54" s="26" t="s">
        <v>283</v>
      </c>
      <c r="C54" s="13"/>
      <c r="D54" s="14" t="s">
        <v>363</v>
      </c>
      <c r="E54" s="26" t="s">
        <v>288</v>
      </c>
      <c r="F54" s="15">
        <v>43466</v>
      </c>
      <c r="G54" s="15">
        <v>43830</v>
      </c>
      <c r="H54" s="3" t="s">
        <v>284</v>
      </c>
      <c r="I54" s="1">
        <v>0</v>
      </c>
      <c r="J54" s="1">
        <v>0</v>
      </c>
      <c r="K54" s="1">
        <v>0</v>
      </c>
    </row>
    <row r="55" spans="1:11" ht="95.25" customHeight="1">
      <c r="A55" s="37"/>
      <c r="B55" s="5" t="s">
        <v>285</v>
      </c>
      <c r="C55" s="13"/>
      <c r="D55" s="42" t="s">
        <v>363</v>
      </c>
      <c r="E55" s="40" t="s">
        <v>18</v>
      </c>
      <c r="F55" s="13" t="s">
        <v>18</v>
      </c>
      <c r="G55" s="15">
        <v>43585</v>
      </c>
      <c r="H55" s="40" t="s">
        <v>18</v>
      </c>
      <c r="I55" s="40" t="s">
        <v>18</v>
      </c>
      <c r="J55" s="40" t="s">
        <v>18</v>
      </c>
      <c r="K55" s="40" t="s">
        <v>18</v>
      </c>
    </row>
    <row r="56" spans="1:11" ht="79.5" customHeight="1">
      <c r="A56" s="53" t="s">
        <v>39</v>
      </c>
      <c r="B56" s="57" t="s">
        <v>40</v>
      </c>
      <c r="C56" s="53" t="s">
        <v>18</v>
      </c>
      <c r="D56" s="57" t="s">
        <v>329</v>
      </c>
      <c r="E56" s="51" t="s">
        <v>264</v>
      </c>
      <c r="F56" s="58">
        <v>40619</v>
      </c>
      <c r="G56" s="58">
        <v>46022</v>
      </c>
      <c r="H56" s="1" t="s">
        <v>23</v>
      </c>
      <c r="I56" s="1">
        <f t="shared" ref="I56:K56" si="8">I57</f>
        <v>6600</v>
      </c>
      <c r="J56" s="1">
        <f t="shared" si="8"/>
        <v>6600</v>
      </c>
      <c r="K56" s="1">
        <f t="shared" si="8"/>
        <v>6600</v>
      </c>
    </row>
    <row r="57" spans="1:11" ht="78.75" customHeight="1">
      <c r="A57" s="53"/>
      <c r="B57" s="57"/>
      <c r="C57" s="53"/>
      <c r="D57" s="57"/>
      <c r="E57" s="51"/>
      <c r="F57" s="58"/>
      <c r="G57" s="58"/>
      <c r="H57" s="3" t="s">
        <v>119</v>
      </c>
      <c r="I57" s="1">
        <f>I58+I61</f>
        <v>6600</v>
      </c>
      <c r="J57" s="1">
        <f>J58+J61</f>
        <v>6600</v>
      </c>
      <c r="K57" s="1">
        <f>K58+K61</f>
        <v>6600</v>
      </c>
    </row>
    <row r="58" spans="1:11" ht="189.75" customHeight="1">
      <c r="A58" s="37"/>
      <c r="B58" s="26" t="s">
        <v>212</v>
      </c>
      <c r="C58" s="13"/>
      <c r="D58" s="14" t="s">
        <v>331</v>
      </c>
      <c r="E58" s="26" t="s">
        <v>265</v>
      </c>
      <c r="F58" s="15">
        <v>43541</v>
      </c>
      <c r="G58" s="15">
        <v>44561</v>
      </c>
      <c r="H58" s="3" t="s">
        <v>119</v>
      </c>
      <c r="I58" s="1">
        <v>1600</v>
      </c>
      <c r="J58" s="1">
        <v>1600</v>
      </c>
      <c r="K58" s="1">
        <v>1600</v>
      </c>
    </row>
    <row r="59" spans="1:11" ht="285.75" customHeight="1">
      <c r="A59" s="37"/>
      <c r="B59" s="5" t="s">
        <v>290</v>
      </c>
      <c r="C59" s="13"/>
      <c r="D59" s="14" t="s">
        <v>331</v>
      </c>
      <c r="E59" s="40" t="s">
        <v>18</v>
      </c>
      <c r="F59" s="13" t="s">
        <v>18</v>
      </c>
      <c r="G59" s="13" t="s">
        <v>199</v>
      </c>
      <c r="H59" s="40" t="s">
        <v>18</v>
      </c>
      <c r="I59" s="40" t="s">
        <v>18</v>
      </c>
      <c r="J59" s="40" t="s">
        <v>18</v>
      </c>
      <c r="K59" s="40" t="s">
        <v>18</v>
      </c>
    </row>
    <row r="60" spans="1:11" ht="256.5" customHeight="1">
      <c r="A60" s="37"/>
      <c r="B60" s="5" t="s">
        <v>291</v>
      </c>
      <c r="C60" s="13">
        <v>1</v>
      </c>
      <c r="D60" s="14" t="s">
        <v>331</v>
      </c>
      <c r="E60" s="40" t="s">
        <v>18</v>
      </c>
      <c r="F60" s="13" t="s">
        <v>18</v>
      </c>
      <c r="G60" s="13" t="s">
        <v>255</v>
      </c>
      <c r="H60" s="40" t="s">
        <v>18</v>
      </c>
      <c r="I60" s="40" t="s">
        <v>18</v>
      </c>
      <c r="J60" s="40" t="s">
        <v>18</v>
      </c>
      <c r="K60" s="40" t="s">
        <v>18</v>
      </c>
    </row>
    <row r="61" spans="1:11" ht="120">
      <c r="A61" s="37"/>
      <c r="B61" s="31" t="s">
        <v>225</v>
      </c>
      <c r="C61" s="13"/>
      <c r="D61" s="14" t="s">
        <v>331</v>
      </c>
      <c r="E61" s="31" t="s">
        <v>41</v>
      </c>
      <c r="F61" s="28">
        <v>43466</v>
      </c>
      <c r="G61" s="15">
        <v>44561</v>
      </c>
      <c r="H61" s="3" t="s">
        <v>119</v>
      </c>
      <c r="I61" s="1">
        <v>5000</v>
      </c>
      <c r="J61" s="1">
        <v>5000</v>
      </c>
      <c r="K61" s="1">
        <v>5000</v>
      </c>
    </row>
    <row r="62" spans="1:11" ht="168" customHeight="1">
      <c r="A62" s="37"/>
      <c r="B62" s="5" t="s">
        <v>226</v>
      </c>
      <c r="C62" s="13"/>
      <c r="D62" s="14" t="s">
        <v>331</v>
      </c>
      <c r="E62" s="40" t="s">
        <v>18</v>
      </c>
      <c r="F62" s="13" t="s">
        <v>18</v>
      </c>
      <c r="G62" s="13" t="s">
        <v>254</v>
      </c>
      <c r="H62" s="40" t="s">
        <v>18</v>
      </c>
      <c r="I62" s="40" t="s">
        <v>18</v>
      </c>
      <c r="J62" s="40" t="s">
        <v>18</v>
      </c>
      <c r="K62" s="40" t="s">
        <v>18</v>
      </c>
    </row>
    <row r="63" spans="1:11" ht="141.75" customHeight="1">
      <c r="A63" s="37"/>
      <c r="B63" s="5" t="s">
        <v>227</v>
      </c>
      <c r="C63" s="13"/>
      <c r="D63" s="14" t="s">
        <v>331</v>
      </c>
      <c r="E63" s="40" t="s">
        <v>18</v>
      </c>
      <c r="F63" s="13" t="s">
        <v>18</v>
      </c>
      <c r="G63" s="33" t="s">
        <v>324</v>
      </c>
      <c r="H63" s="40" t="s">
        <v>18</v>
      </c>
      <c r="I63" s="40" t="s">
        <v>18</v>
      </c>
      <c r="J63" s="40" t="s">
        <v>18</v>
      </c>
      <c r="K63" s="40" t="s">
        <v>18</v>
      </c>
    </row>
    <row r="64" spans="1:11" ht="57" customHeight="1">
      <c r="A64" s="39" t="s">
        <v>42</v>
      </c>
      <c r="B64" s="14" t="s">
        <v>43</v>
      </c>
      <c r="C64" s="13" t="s">
        <v>18</v>
      </c>
      <c r="D64" s="14" t="s">
        <v>166</v>
      </c>
      <c r="E64" s="40" t="s">
        <v>18</v>
      </c>
      <c r="F64" s="13" t="s">
        <v>38</v>
      </c>
      <c r="G64" s="15">
        <v>46022</v>
      </c>
      <c r="H64" s="40" t="s">
        <v>18</v>
      </c>
      <c r="I64" s="1">
        <f>I65+I88+I113+I121+I132</f>
        <v>34489326.700000003</v>
      </c>
      <c r="J64" s="1">
        <f>J65+J88+J113+J121+J132</f>
        <v>34541067.600000001</v>
      </c>
      <c r="K64" s="1">
        <f>K65+K88+K113+K121+K132</f>
        <v>34546667</v>
      </c>
    </row>
    <row r="65" spans="1:11" ht="32.25" customHeight="1">
      <c r="A65" s="67" t="s">
        <v>336</v>
      </c>
      <c r="B65" s="51" t="s">
        <v>44</v>
      </c>
      <c r="C65" s="53" t="s">
        <v>18</v>
      </c>
      <c r="D65" s="51" t="s">
        <v>362</v>
      </c>
      <c r="E65" s="51" t="s">
        <v>267</v>
      </c>
      <c r="F65" s="56">
        <v>42370</v>
      </c>
      <c r="G65" s="56">
        <v>46022</v>
      </c>
      <c r="H65" s="1" t="s">
        <v>23</v>
      </c>
      <c r="I65" s="1">
        <f>SUM(I66:I71)</f>
        <v>227237.80000000002</v>
      </c>
      <c r="J65" s="1">
        <f t="shared" ref="J65:K65" si="9">SUM(J66:J71)</f>
        <v>219442.80000000002</v>
      </c>
      <c r="K65" s="1">
        <f t="shared" si="9"/>
        <v>220702.69999999998</v>
      </c>
    </row>
    <row r="66" spans="1:11" ht="56.25" customHeight="1">
      <c r="A66" s="68"/>
      <c r="B66" s="51"/>
      <c r="C66" s="53"/>
      <c r="D66" s="51"/>
      <c r="E66" s="51"/>
      <c r="F66" s="56"/>
      <c r="G66" s="56"/>
      <c r="H66" s="3" t="s">
        <v>190</v>
      </c>
      <c r="I66" s="1">
        <f>I72</f>
        <v>14469.8</v>
      </c>
      <c r="J66" s="1">
        <f>J72</f>
        <v>14469.8</v>
      </c>
      <c r="K66" s="1">
        <f>K72</f>
        <v>14469.8</v>
      </c>
    </row>
    <row r="67" spans="1:11" ht="60.75" customHeight="1">
      <c r="A67" s="68"/>
      <c r="B67" s="51"/>
      <c r="C67" s="53"/>
      <c r="D67" s="51"/>
      <c r="E67" s="51"/>
      <c r="F67" s="56"/>
      <c r="G67" s="56"/>
      <c r="H67" s="3" t="s">
        <v>191</v>
      </c>
      <c r="I67" s="1">
        <f t="shared" ref="I67:K67" si="10">I75</f>
        <v>24000</v>
      </c>
      <c r="J67" s="1">
        <f t="shared" si="10"/>
        <v>24000</v>
      </c>
      <c r="K67" s="1">
        <f t="shared" si="10"/>
        <v>24000</v>
      </c>
    </row>
    <row r="68" spans="1:11" ht="54.75" customHeight="1">
      <c r="A68" s="68"/>
      <c r="B68" s="51"/>
      <c r="C68" s="53"/>
      <c r="D68" s="51"/>
      <c r="E68" s="51"/>
      <c r="F68" s="56"/>
      <c r="G68" s="56"/>
      <c r="H68" s="3" t="s">
        <v>45</v>
      </c>
      <c r="I68" s="1">
        <f>I79</f>
        <v>1000</v>
      </c>
      <c r="J68" s="1">
        <f>J79</f>
        <v>1000</v>
      </c>
      <c r="K68" s="1">
        <f>K79</f>
        <v>1000</v>
      </c>
    </row>
    <row r="69" spans="1:11" ht="50.25" customHeight="1">
      <c r="A69" s="68"/>
      <c r="B69" s="51"/>
      <c r="C69" s="53"/>
      <c r="D69" s="51"/>
      <c r="E69" s="51"/>
      <c r="F69" s="56"/>
      <c r="G69" s="56"/>
      <c r="H69" s="3" t="s">
        <v>192</v>
      </c>
      <c r="I69" s="1">
        <v>9105</v>
      </c>
      <c r="J69" s="1">
        <v>0</v>
      </c>
      <c r="K69" s="1">
        <v>0</v>
      </c>
    </row>
    <row r="70" spans="1:11" ht="46.5" customHeight="1">
      <c r="A70" s="68"/>
      <c r="B70" s="51"/>
      <c r="C70" s="53"/>
      <c r="D70" s="51"/>
      <c r="E70" s="51"/>
      <c r="F70" s="56"/>
      <c r="G70" s="56"/>
      <c r="H70" s="3" t="s">
        <v>46</v>
      </c>
      <c r="I70" s="1">
        <f>I81</f>
        <v>172023.1</v>
      </c>
      <c r="J70" s="1">
        <f t="shared" ref="J70:K70" si="11">J81</f>
        <v>173333.1</v>
      </c>
      <c r="K70" s="1">
        <f t="shared" si="11"/>
        <v>174593</v>
      </c>
    </row>
    <row r="71" spans="1:11" ht="42.75" customHeight="1">
      <c r="A71" s="69"/>
      <c r="B71" s="51"/>
      <c r="C71" s="53"/>
      <c r="D71" s="51"/>
      <c r="E71" s="51"/>
      <c r="F71" s="56"/>
      <c r="G71" s="56"/>
      <c r="H71" s="3" t="s">
        <v>47</v>
      </c>
      <c r="I71" s="1">
        <f>I86</f>
        <v>6639.9</v>
      </c>
      <c r="J71" s="1">
        <f t="shared" ref="J71:K71" si="12">J86</f>
        <v>6639.9</v>
      </c>
      <c r="K71" s="1">
        <f t="shared" si="12"/>
        <v>6639.9</v>
      </c>
    </row>
    <row r="72" spans="1:11" ht="195" customHeight="1">
      <c r="A72" s="37"/>
      <c r="B72" s="27" t="s">
        <v>140</v>
      </c>
      <c r="C72" s="13"/>
      <c r="D72" s="44" t="s">
        <v>364</v>
      </c>
      <c r="E72" s="27" t="s">
        <v>126</v>
      </c>
      <c r="F72" s="15">
        <v>43466</v>
      </c>
      <c r="G72" s="15">
        <v>44561</v>
      </c>
      <c r="H72" s="3" t="s">
        <v>190</v>
      </c>
      <c r="I72" s="1">
        <v>14469.8</v>
      </c>
      <c r="J72" s="1">
        <v>14469.8</v>
      </c>
      <c r="K72" s="1">
        <v>14469.8</v>
      </c>
    </row>
    <row r="73" spans="1:11" ht="142.5" customHeight="1">
      <c r="A73" s="37"/>
      <c r="B73" s="5" t="s">
        <v>141</v>
      </c>
      <c r="C73" s="13"/>
      <c r="D73" s="14" t="s">
        <v>207</v>
      </c>
      <c r="E73" s="40" t="s">
        <v>18</v>
      </c>
      <c r="F73" s="13" t="s">
        <v>18</v>
      </c>
      <c r="G73" s="15" t="s">
        <v>193</v>
      </c>
      <c r="H73" s="40" t="s">
        <v>18</v>
      </c>
      <c r="I73" s="40" t="s">
        <v>18</v>
      </c>
      <c r="J73" s="40" t="s">
        <v>18</v>
      </c>
      <c r="K73" s="40" t="s">
        <v>18</v>
      </c>
    </row>
    <row r="74" spans="1:11" ht="123.75" customHeight="1">
      <c r="A74" s="37"/>
      <c r="B74" s="5" t="s">
        <v>310</v>
      </c>
      <c r="C74" s="13"/>
      <c r="D74" s="44" t="s">
        <v>365</v>
      </c>
      <c r="E74" s="40" t="s">
        <v>18</v>
      </c>
      <c r="F74" s="13" t="s">
        <v>18</v>
      </c>
      <c r="G74" s="15">
        <v>43830</v>
      </c>
      <c r="H74" s="40" t="s">
        <v>18</v>
      </c>
      <c r="I74" s="40" t="s">
        <v>18</v>
      </c>
      <c r="J74" s="40" t="s">
        <v>18</v>
      </c>
      <c r="K74" s="40" t="s">
        <v>18</v>
      </c>
    </row>
    <row r="75" spans="1:11" ht="96" customHeight="1">
      <c r="A75" s="37"/>
      <c r="B75" s="27" t="s">
        <v>276</v>
      </c>
      <c r="C75" s="13"/>
      <c r="D75" s="14" t="s">
        <v>207</v>
      </c>
      <c r="E75" s="27" t="s">
        <v>266</v>
      </c>
      <c r="F75" s="15">
        <v>43466</v>
      </c>
      <c r="G75" s="15">
        <v>44561</v>
      </c>
      <c r="H75" s="3" t="s">
        <v>191</v>
      </c>
      <c r="I75" s="1">
        <v>24000</v>
      </c>
      <c r="J75" s="1">
        <v>24000</v>
      </c>
      <c r="K75" s="1">
        <v>24000</v>
      </c>
    </row>
    <row r="76" spans="1:11" ht="108" customHeight="1">
      <c r="A76" s="37"/>
      <c r="B76" s="5" t="s">
        <v>277</v>
      </c>
      <c r="C76" s="13"/>
      <c r="D76" s="14" t="s">
        <v>207</v>
      </c>
      <c r="E76" s="40" t="s">
        <v>18</v>
      </c>
      <c r="F76" s="13" t="s">
        <v>18</v>
      </c>
      <c r="G76" s="15" t="s">
        <v>193</v>
      </c>
      <c r="H76" s="40" t="s">
        <v>18</v>
      </c>
      <c r="I76" s="40" t="s">
        <v>18</v>
      </c>
      <c r="J76" s="40" t="s">
        <v>18</v>
      </c>
      <c r="K76" s="40" t="s">
        <v>18</v>
      </c>
    </row>
    <row r="77" spans="1:11" ht="90" customHeight="1">
      <c r="A77" s="37"/>
      <c r="B77" s="5" t="s">
        <v>278</v>
      </c>
      <c r="C77" s="13">
        <v>1</v>
      </c>
      <c r="D77" s="14" t="s">
        <v>207</v>
      </c>
      <c r="E77" s="40" t="s">
        <v>18</v>
      </c>
      <c r="F77" s="13" t="s">
        <v>18</v>
      </c>
      <c r="G77" s="15" t="s">
        <v>193</v>
      </c>
      <c r="H77" s="40" t="s">
        <v>18</v>
      </c>
      <c r="I77" s="40" t="s">
        <v>18</v>
      </c>
      <c r="J77" s="40" t="s">
        <v>18</v>
      </c>
      <c r="K77" s="40" t="s">
        <v>18</v>
      </c>
    </row>
    <row r="78" spans="1:11" ht="107.25" customHeight="1">
      <c r="A78" s="37"/>
      <c r="B78" s="5" t="s">
        <v>279</v>
      </c>
      <c r="C78" s="13"/>
      <c r="D78" s="14" t="s">
        <v>207</v>
      </c>
      <c r="E78" s="40" t="s">
        <v>18</v>
      </c>
      <c r="F78" s="13" t="s">
        <v>18</v>
      </c>
      <c r="G78" s="15" t="s">
        <v>193</v>
      </c>
      <c r="H78" s="40" t="s">
        <v>18</v>
      </c>
      <c r="I78" s="40" t="s">
        <v>18</v>
      </c>
      <c r="J78" s="40" t="s">
        <v>18</v>
      </c>
      <c r="K78" s="40" t="s">
        <v>18</v>
      </c>
    </row>
    <row r="79" spans="1:11" ht="132.75" customHeight="1">
      <c r="A79" s="37"/>
      <c r="B79" s="27" t="s">
        <v>228</v>
      </c>
      <c r="C79" s="13"/>
      <c r="D79" s="14" t="s">
        <v>331</v>
      </c>
      <c r="E79" s="27" t="s">
        <v>48</v>
      </c>
      <c r="F79" s="15">
        <v>43466</v>
      </c>
      <c r="G79" s="15">
        <v>44561</v>
      </c>
      <c r="H79" s="3" t="s">
        <v>45</v>
      </c>
      <c r="I79" s="1">
        <v>1000</v>
      </c>
      <c r="J79" s="1">
        <v>1000</v>
      </c>
      <c r="K79" s="1">
        <v>1000</v>
      </c>
    </row>
    <row r="80" spans="1:11" ht="135.75" customHeight="1">
      <c r="A80" s="37"/>
      <c r="B80" s="5" t="s">
        <v>229</v>
      </c>
      <c r="C80" s="13">
        <v>1</v>
      </c>
      <c r="D80" s="14" t="s">
        <v>331</v>
      </c>
      <c r="E80" s="40" t="s">
        <v>18</v>
      </c>
      <c r="F80" s="13" t="s">
        <v>18</v>
      </c>
      <c r="G80" s="15" t="s">
        <v>194</v>
      </c>
      <c r="H80" s="40" t="s">
        <v>18</v>
      </c>
      <c r="I80" s="40" t="s">
        <v>18</v>
      </c>
      <c r="J80" s="40" t="s">
        <v>18</v>
      </c>
      <c r="K80" s="40" t="s">
        <v>18</v>
      </c>
    </row>
    <row r="81" spans="1:11" ht="67.5" customHeight="1">
      <c r="A81" s="63"/>
      <c r="B81" s="54" t="s">
        <v>230</v>
      </c>
      <c r="C81" s="63"/>
      <c r="D81" s="54" t="s">
        <v>331</v>
      </c>
      <c r="E81" s="54" t="s">
        <v>49</v>
      </c>
      <c r="F81" s="70">
        <v>43466</v>
      </c>
      <c r="G81" s="70">
        <v>44561</v>
      </c>
      <c r="H81" s="3" t="s">
        <v>46</v>
      </c>
      <c r="I81" s="1">
        <v>172023.1</v>
      </c>
      <c r="J81" s="1">
        <v>173333.1</v>
      </c>
      <c r="K81" s="1">
        <v>174593</v>
      </c>
    </row>
    <row r="82" spans="1:11" ht="98.25" customHeight="1">
      <c r="A82" s="78"/>
      <c r="B82" s="77"/>
      <c r="C82" s="76"/>
      <c r="D82" s="77"/>
      <c r="E82" s="77"/>
      <c r="F82" s="76"/>
      <c r="G82" s="76"/>
      <c r="H82" s="3" t="s">
        <v>192</v>
      </c>
      <c r="I82" s="1">
        <v>9105</v>
      </c>
      <c r="J82" s="1">
        <v>0</v>
      </c>
      <c r="K82" s="1">
        <v>0</v>
      </c>
    </row>
    <row r="83" spans="1:11" ht="160.5" customHeight="1">
      <c r="A83" s="37"/>
      <c r="B83" s="5" t="s">
        <v>231</v>
      </c>
      <c r="C83" s="13"/>
      <c r="D83" s="12" t="s">
        <v>332</v>
      </c>
      <c r="E83" s="40" t="s">
        <v>18</v>
      </c>
      <c r="F83" s="13" t="s">
        <v>18</v>
      </c>
      <c r="G83" s="13" t="s">
        <v>195</v>
      </c>
      <c r="H83" s="40" t="s">
        <v>18</v>
      </c>
      <c r="I83" s="40" t="s">
        <v>18</v>
      </c>
      <c r="J83" s="40" t="s">
        <v>18</v>
      </c>
      <c r="K83" s="40" t="s">
        <v>18</v>
      </c>
    </row>
    <row r="84" spans="1:11" ht="75">
      <c r="A84" s="37"/>
      <c r="B84" s="5" t="s">
        <v>232</v>
      </c>
      <c r="C84" s="13"/>
      <c r="D84" s="14" t="s">
        <v>333</v>
      </c>
      <c r="E84" s="40" t="s">
        <v>18</v>
      </c>
      <c r="F84" s="13" t="s">
        <v>18</v>
      </c>
      <c r="G84" s="15">
        <v>44196</v>
      </c>
      <c r="H84" s="40" t="s">
        <v>18</v>
      </c>
      <c r="I84" s="40" t="s">
        <v>18</v>
      </c>
      <c r="J84" s="40" t="s">
        <v>18</v>
      </c>
      <c r="K84" s="40" t="s">
        <v>18</v>
      </c>
    </row>
    <row r="85" spans="1:11" ht="94.5" customHeight="1">
      <c r="A85" s="37"/>
      <c r="B85" s="5" t="s">
        <v>233</v>
      </c>
      <c r="C85" s="13" t="s">
        <v>20</v>
      </c>
      <c r="D85" s="14" t="s">
        <v>333</v>
      </c>
      <c r="E85" s="40" t="s">
        <v>18</v>
      </c>
      <c r="F85" s="13" t="s">
        <v>18</v>
      </c>
      <c r="G85" s="13" t="s">
        <v>195</v>
      </c>
      <c r="H85" s="40" t="s">
        <v>18</v>
      </c>
      <c r="I85" s="40" t="s">
        <v>18</v>
      </c>
      <c r="J85" s="40" t="s">
        <v>18</v>
      </c>
      <c r="K85" s="40" t="s">
        <v>18</v>
      </c>
    </row>
    <row r="86" spans="1:11" ht="92.25" customHeight="1">
      <c r="A86" s="37"/>
      <c r="B86" s="36" t="s">
        <v>242</v>
      </c>
      <c r="C86" s="13"/>
      <c r="D86" s="14" t="s">
        <v>167</v>
      </c>
      <c r="E86" s="27" t="s">
        <v>50</v>
      </c>
      <c r="F86" s="15">
        <v>43466</v>
      </c>
      <c r="G86" s="15">
        <v>44561</v>
      </c>
      <c r="H86" s="3" t="s">
        <v>243</v>
      </c>
      <c r="I86" s="1">
        <v>6639.9</v>
      </c>
      <c r="J86" s="1">
        <v>6639.9</v>
      </c>
      <c r="K86" s="1">
        <v>6639.9</v>
      </c>
    </row>
    <row r="87" spans="1:11" ht="113.25" customHeight="1">
      <c r="A87" s="37"/>
      <c r="B87" s="5" t="s">
        <v>327</v>
      </c>
      <c r="C87" s="13" t="s">
        <v>20</v>
      </c>
      <c r="D87" s="14" t="s">
        <v>168</v>
      </c>
      <c r="E87" s="40" t="s">
        <v>18</v>
      </c>
      <c r="F87" s="13" t="s">
        <v>18</v>
      </c>
      <c r="G87" s="13" t="s">
        <v>195</v>
      </c>
      <c r="H87" s="40" t="s">
        <v>18</v>
      </c>
      <c r="I87" s="40" t="s">
        <v>18</v>
      </c>
      <c r="J87" s="40" t="s">
        <v>18</v>
      </c>
      <c r="K87" s="40" t="s">
        <v>18</v>
      </c>
    </row>
    <row r="88" spans="1:11" ht="15.75" customHeight="1">
      <c r="A88" s="52" t="s">
        <v>337</v>
      </c>
      <c r="B88" s="51" t="s">
        <v>51</v>
      </c>
      <c r="C88" s="53" t="s">
        <v>18</v>
      </c>
      <c r="D88" s="51" t="s">
        <v>358</v>
      </c>
      <c r="E88" s="51" t="s">
        <v>161</v>
      </c>
      <c r="F88" s="58">
        <v>40619</v>
      </c>
      <c r="G88" s="58">
        <v>46022</v>
      </c>
      <c r="H88" s="1" t="s">
        <v>23</v>
      </c>
      <c r="I88" s="1">
        <f t="shared" ref="I88:K88" si="13">SUM(I89:I95)</f>
        <v>31918199.5</v>
      </c>
      <c r="J88" s="1">
        <f t="shared" si="13"/>
        <v>31926995.900000002</v>
      </c>
      <c r="K88" s="1">
        <f t="shared" si="13"/>
        <v>31931335.400000002</v>
      </c>
    </row>
    <row r="89" spans="1:11" ht="36.75" customHeight="1">
      <c r="A89" s="52"/>
      <c r="B89" s="51"/>
      <c r="C89" s="53"/>
      <c r="D89" s="51"/>
      <c r="E89" s="51"/>
      <c r="F89" s="58"/>
      <c r="G89" s="53"/>
      <c r="H89" s="3" t="s">
        <v>196</v>
      </c>
      <c r="I89" s="1">
        <f>I96</f>
        <v>272340</v>
      </c>
      <c r="J89" s="1">
        <f t="shared" ref="J89:K89" si="14">J96</f>
        <v>272340</v>
      </c>
      <c r="K89" s="1">
        <f t="shared" si="14"/>
        <v>272340</v>
      </c>
    </row>
    <row r="90" spans="1:11" ht="44.25" customHeight="1">
      <c r="A90" s="52"/>
      <c r="B90" s="51"/>
      <c r="C90" s="53"/>
      <c r="D90" s="51"/>
      <c r="E90" s="51"/>
      <c r="F90" s="58"/>
      <c r="G90" s="53"/>
      <c r="H90" s="3" t="s">
        <v>197</v>
      </c>
      <c r="I90" s="1">
        <f>I99</f>
        <v>215786.7</v>
      </c>
      <c r="J90" s="1">
        <f>J99</f>
        <v>224583.1</v>
      </c>
      <c r="K90" s="1">
        <f t="shared" ref="K90" si="15">K99</f>
        <v>228922.6</v>
      </c>
    </row>
    <row r="91" spans="1:11" ht="41.25" customHeight="1">
      <c r="A91" s="52"/>
      <c r="B91" s="51"/>
      <c r="C91" s="53"/>
      <c r="D91" s="51"/>
      <c r="E91" s="51"/>
      <c r="F91" s="58"/>
      <c r="G91" s="53"/>
      <c r="H91" s="3" t="s">
        <v>52</v>
      </c>
      <c r="I91" s="1">
        <f>I103</f>
        <v>1000</v>
      </c>
      <c r="J91" s="1">
        <f t="shared" ref="J91:K91" si="16">J103</f>
        <v>1000</v>
      </c>
      <c r="K91" s="1">
        <f t="shared" si="16"/>
        <v>1000</v>
      </c>
    </row>
    <row r="92" spans="1:11" ht="42" customHeight="1">
      <c r="A92" s="52"/>
      <c r="B92" s="51"/>
      <c r="C92" s="53"/>
      <c r="D92" s="51"/>
      <c r="E92" s="51"/>
      <c r="F92" s="58"/>
      <c r="G92" s="53"/>
      <c r="H92" s="3" t="s">
        <v>53</v>
      </c>
      <c r="I92" s="1">
        <f>I106</f>
        <v>300000</v>
      </c>
      <c r="J92" s="1">
        <f t="shared" ref="J92:K92" si="17">J106</f>
        <v>300000</v>
      </c>
      <c r="K92" s="1">
        <f t="shared" si="17"/>
        <v>300000</v>
      </c>
    </row>
    <row r="93" spans="1:11" ht="39.75" customHeight="1">
      <c r="A93" s="52"/>
      <c r="B93" s="51"/>
      <c r="C93" s="53"/>
      <c r="D93" s="51"/>
      <c r="E93" s="51"/>
      <c r="F93" s="58"/>
      <c r="G93" s="53"/>
      <c r="H93" s="3" t="s">
        <v>54</v>
      </c>
      <c r="I93" s="1">
        <f>I108</f>
        <v>28826799.300000001</v>
      </c>
      <c r="J93" s="1">
        <f t="shared" ref="J93:K93" si="18">J108</f>
        <v>28826799.300000001</v>
      </c>
      <c r="K93" s="1">
        <f t="shared" si="18"/>
        <v>28826799.300000001</v>
      </c>
    </row>
    <row r="94" spans="1:11" ht="41.25" customHeight="1">
      <c r="A94" s="52"/>
      <c r="B94" s="51"/>
      <c r="C94" s="53"/>
      <c r="D94" s="51"/>
      <c r="E94" s="51"/>
      <c r="F94" s="58"/>
      <c r="G94" s="53"/>
      <c r="H94" s="3" t="s">
        <v>55</v>
      </c>
      <c r="I94" s="1">
        <f t="shared" ref="I94:K94" si="19">I109</f>
        <v>2272273.5</v>
      </c>
      <c r="J94" s="1">
        <f t="shared" si="19"/>
        <v>2272273.5</v>
      </c>
      <c r="K94" s="1">
        <f t="shared" si="19"/>
        <v>2272273.5</v>
      </c>
    </row>
    <row r="95" spans="1:11" ht="40.5" customHeight="1">
      <c r="A95" s="52"/>
      <c r="B95" s="51"/>
      <c r="C95" s="53"/>
      <c r="D95" s="51"/>
      <c r="E95" s="51"/>
      <c r="F95" s="58"/>
      <c r="G95" s="53"/>
      <c r="H95" s="3" t="s">
        <v>56</v>
      </c>
      <c r="I95" s="1">
        <f>I111</f>
        <v>30000</v>
      </c>
      <c r="J95" s="1">
        <f t="shared" ref="J95:K95" si="20">J111</f>
        <v>30000</v>
      </c>
      <c r="K95" s="1">
        <f t="shared" si="20"/>
        <v>30000</v>
      </c>
    </row>
    <row r="96" spans="1:11" ht="126.75" customHeight="1">
      <c r="A96" s="37"/>
      <c r="B96" s="27" t="s">
        <v>127</v>
      </c>
      <c r="C96" s="13"/>
      <c r="D96" s="14" t="s">
        <v>209</v>
      </c>
      <c r="E96" s="27" t="s">
        <v>162</v>
      </c>
      <c r="F96" s="15">
        <v>43466</v>
      </c>
      <c r="G96" s="15">
        <v>44561</v>
      </c>
      <c r="H96" s="3" t="s">
        <v>196</v>
      </c>
      <c r="I96" s="1">
        <v>272340</v>
      </c>
      <c r="J96" s="1">
        <v>272340</v>
      </c>
      <c r="K96" s="1">
        <v>272340</v>
      </c>
    </row>
    <row r="97" spans="1:11" ht="175.5" customHeight="1">
      <c r="A97" s="37"/>
      <c r="B97" s="5" t="s">
        <v>354</v>
      </c>
      <c r="C97" s="13"/>
      <c r="D97" s="14" t="s">
        <v>209</v>
      </c>
      <c r="E97" s="40" t="s">
        <v>18</v>
      </c>
      <c r="F97" s="13" t="s">
        <v>18</v>
      </c>
      <c r="G97" s="13" t="s">
        <v>198</v>
      </c>
      <c r="H97" s="40" t="s">
        <v>18</v>
      </c>
      <c r="I97" s="40" t="s">
        <v>18</v>
      </c>
      <c r="J97" s="40" t="s">
        <v>18</v>
      </c>
      <c r="K97" s="40" t="s">
        <v>18</v>
      </c>
    </row>
    <row r="98" spans="1:11" ht="125.25" customHeight="1">
      <c r="A98" s="37"/>
      <c r="B98" s="5" t="s">
        <v>275</v>
      </c>
      <c r="C98" s="13" t="s">
        <v>20</v>
      </c>
      <c r="D98" s="14" t="s">
        <v>209</v>
      </c>
      <c r="E98" s="40" t="s">
        <v>18</v>
      </c>
      <c r="F98" s="13" t="s">
        <v>18</v>
      </c>
      <c r="G98" s="13" t="s">
        <v>195</v>
      </c>
      <c r="H98" s="40" t="s">
        <v>18</v>
      </c>
      <c r="I98" s="40" t="s">
        <v>18</v>
      </c>
      <c r="J98" s="40" t="s">
        <v>18</v>
      </c>
      <c r="K98" s="40" t="s">
        <v>18</v>
      </c>
    </row>
    <row r="99" spans="1:11" ht="120" customHeight="1">
      <c r="A99" s="37"/>
      <c r="B99" s="27" t="s">
        <v>113</v>
      </c>
      <c r="C99" s="13"/>
      <c r="D99" s="44" t="s">
        <v>357</v>
      </c>
      <c r="E99" s="27" t="s">
        <v>163</v>
      </c>
      <c r="F99" s="15">
        <v>43466</v>
      </c>
      <c r="G99" s="15">
        <v>44561</v>
      </c>
      <c r="H99" s="3" t="s">
        <v>197</v>
      </c>
      <c r="I99" s="1">
        <v>215786.7</v>
      </c>
      <c r="J99" s="1">
        <v>224583.1</v>
      </c>
      <c r="K99" s="1">
        <v>228922.6</v>
      </c>
    </row>
    <row r="100" spans="1:11" ht="200.25" customHeight="1">
      <c r="A100" s="37"/>
      <c r="B100" s="5" t="s">
        <v>153</v>
      </c>
      <c r="C100" s="13"/>
      <c r="D100" s="44" t="s">
        <v>357</v>
      </c>
      <c r="E100" s="40" t="s">
        <v>18</v>
      </c>
      <c r="F100" s="13" t="s">
        <v>18</v>
      </c>
      <c r="G100" s="15">
        <v>43830</v>
      </c>
      <c r="H100" s="40" t="s">
        <v>18</v>
      </c>
      <c r="I100" s="40" t="s">
        <v>18</v>
      </c>
      <c r="J100" s="40" t="s">
        <v>18</v>
      </c>
      <c r="K100" s="40" t="s">
        <v>18</v>
      </c>
    </row>
    <row r="101" spans="1:11" ht="145.5" customHeight="1">
      <c r="A101" s="37"/>
      <c r="B101" s="5" t="s">
        <v>154</v>
      </c>
      <c r="C101" s="13"/>
      <c r="D101" s="44" t="s">
        <v>357</v>
      </c>
      <c r="E101" s="40" t="s">
        <v>18</v>
      </c>
      <c r="F101" s="13" t="s">
        <v>18</v>
      </c>
      <c r="G101" s="15">
        <v>43830</v>
      </c>
      <c r="H101" s="40" t="s">
        <v>18</v>
      </c>
      <c r="I101" s="40" t="s">
        <v>18</v>
      </c>
      <c r="J101" s="40" t="s">
        <v>18</v>
      </c>
      <c r="K101" s="40" t="s">
        <v>18</v>
      </c>
    </row>
    <row r="102" spans="1:11" ht="105.75" customHeight="1">
      <c r="A102" s="37"/>
      <c r="B102" s="5" t="s">
        <v>152</v>
      </c>
      <c r="C102" s="13" t="s">
        <v>20</v>
      </c>
      <c r="D102" s="44" t="s">
        <v>357</v>
      </c>
      <c r="E102" s="40" t="s">
        <v>18</v>
      </c>
      <c r="F102" s="13" t="s">
        <v>18</v>
      </c>
      <c r="G102" s="13" t="s">
        <v>195</v>
      </c>
      <c r="H102" s="40" t="s">
        <v>18</v>
      </c>
      <c r="I102" s="40" t="s">
        <v>18</v>
      </c>
      <c r="J102" s="40" t="s">
        <v>18</v>
      </c>
      <c r="K102" s="40" t="s">
        <v>18</v>
      </c>
    </row>
    <row r="103" spans="1:11" ht="147.75" customHeight="1">
      <c r="A103" s="37"/>
      <c r="B103" s="27" t="s">
        <v>114</v>
      </c>
      <c r="C103" s="13"/>
      <c r="D103" s="14" t="s">
        <v>333</v>
      </c>
      <c r="E103" s="27" t="s">
        <v>57</v>
      </c>
      <c r="F103" s="15">
        <v>43466</v>
      </c>
      <c r="G103" s="15">
        <v>44561</v>
      </c>
      <c r="H103" s="3" t="s">
        <v>52</v>
      </c>
      <c r="I103" s="1">
        <v>1000</v>
      </c>
      <c r="J103" s="1">
        <v>1000</v>
      </c>
      <c r="K103" s="1">
        <v>1000</v>
      </c>
    </row>
    <row r="104" spans="1:11" ht="246" customHeight="1">
      <c r="A104" s="37"/>
      <c r="B104" s="5" t="s">
        <v>156</v>
      </c>
      <c r="C104" s="13"/>
      <c r="D104" s="14" t="s">
        <v>333</v>
      </c>
      <c r="E104" s="40" t="s">
        <v>18</v>
      </c>
      <c r="F104" s="13" t="s">
        <v>18</v>
      </c>
      <c r="G104" s="13" t="s">
        <v>199</v>
      </c>
      <c r="H104" s="40" t="s">
        <v>18</v>
      </c>
      <c r="I104" s="40" t="s">
        <v>18</v>
      </c>
      <c r="J104" s="40" t="s">
        <v>18</v>
      </c>
      <c r="K104" s="40" t="s">
        <v>18</v>
      </c>
    </row>
    <row r="105" spans="1:11" ht="164.25" customHeight="1">
      <c r="A105" s="37"/>
      <c r="B105" s="5" t="s">
        <v>128</v>
      </c>
      <c r="C105" s="13"/>
      <c r="D105" s="14" t="s">
        <v>331</v>
      </c>
      <c r="E105" s="40" t="s">
        <v>18</v>
      </c>
      <c r="F105" s="13" t="s">
        <v>18</v>
      </c>
      <c r="G105" s="13" t="s">
        <v>200</v>
      </c>
      <c r="H105" s="40" t="s">
        <v>18</v>
      </c>
      <c r="I105" s="40" t="s">
        <v>18</v>
      </c>
      <c r="J105" s="40" t="s">
        <v>18</v>
      </c>
      <c r="K105" s="40" t="s">
        <v>18</v>
      </c>
    </row>
    <row r="106" spans="1:11" ht="83.25" customHeight="1">
      <c r="A106" s="37"/>
      <c r="B106" s="14" t="s">
        <v>142</v>
      </c>
      <c r="C106" s="13"/>
      <c r="D106" s="14" t="s">
        <v>331</v>
      </c>
      <c r="E106" s="14" t="s">
        <v>58</v>
      </c>
      <c r="F106" s="15">
        <v>43541</v>
      </c>
      <c r="G106" s="15">
        <v>44561</v>
      </c>
      <c r="H106" s="3" t="s">
        <v>53</v>
      </c>
      <c r="I106" s="1">
        <v>300000</v>
      </c>
      <c r="J106" s="1">
        <v>300000</v>
      </c>
      <c r="K106" s="1">
        <v>300000</v>
      </c>
    </row>
    <row r="107" spans="1:11" ht="75">
      <c r="A107" s="37"/>
      <c r="B107" s="5" t="s">
        <v>143</v>
      </c>
      <c r="C107" s="13">
        <v>1</v>
      </c>
      <c r="D107" s="14" t="s">
        <v>331</v>
      </c>
      <c r="E107" s="40" t="s">
        <v>18</v>
      </c>
      <c r="F107" s="13" t="s">
        <v>18</v>
      </c>
      <c r="G107" s="13" t="s">
        <v>201</v>
      </c>
      <c r="H107" s="40" t="s">
        <v>18</v>
      </c>
      <c r="I107" s="40" t="s">
        <v>18</v>
      </c>
      <c r="J107" s="40" t="s">
        <v>18</v>
      </c>
      <c r="K107" s="40" t="s">
        <v>18</v>
      </c>
    </row>
    <row r="108" spans="1:11" ht="48.75" customHeight="1">
      <c r="A108" s="53"/>
      <c r="B108" s="51" t="s">
        <v>144</v>
      </c>
      <c r="C108" s="53"/>
      <c r="D108" s="51" t="s">
        <v>331</v>
      </c>
      <c r="E108" s="51" t="s">
        <v>59</v>
      </c>
      <c r="F108" s="58">
        <v>43541</v>
      </c>
      <c r="G108" s="15">
        <v>44561</v>
      </c>
      <c r="H108" s="3" t="s">
        <v>54</v>
      </c>
      <c r="I108" s="1">
        <f>28280068.1+546731.2</f>
        <v>28826799.300000001</v>
      </c>
      <c r="J108" s="1">
        <f>28280068.1+546731.2</f>
        <v>28826799.300000001</v>
      </c>
      <c r="K108" s="1">
        <f>28280068.1+546731.2</f>
        <v>28826799.300000001</v>
      </c>
    </row>
    <row r="109" spans="1:11" ht="49.5" customHeight="1">
      <c r="A109" s="53"/>
      <c r="B109" s="51"/>
      <c r="C109" s="53"/>
      <c r="D109" s="51"/>
      <c r="E109" s="51"/>
      <c r="F109" s="53"/>
      <c r="G109" s="13"/>
      <c r="H109" s="3" t="s">
        <v>55</v>
      </c>
      <c r="I109" s="1">
        <f>2226626+45647.5</f>
        <v>2272273.5</v>
      </c>
      <c r="J109" s="1">
        <f t="shared" ref="J109:K109" si="21">2226626+45647.5</f>
        <v>2272273.5</v>
      </c>
      <c r="K109" s="1">
        <f t="shared" si="21"/>
        <v>2272273.5</v>
      </c>
    </row>
    <row r="110" spans="1:11" ht="90">
      <c r="A110" s="37"/>
      <c r="B110" s="5" t="s">
        <v>145</v>
      </c>
      <c r="C110" s="13" t="s">
        <v>20</v>
      </c>
      <c r="D110" s="14" t="s">
        <v>331</v>
      </c>
      <c r="E110" s="40" t="s">
        <v>18</v>
      </c>
      <c r="F110" s="13" t="s">
        <v>18</v>
      </c>
      <c r="G110" s="13" t="s">
        <v>193</v>
      </c>
      <c r="H110" s="40" t="s">
        <v>18</v>
      </c>
      <c r="I110" s="40" t="s">
        <v>18</v>
      </c>
      <c r="J110" s="40" t="s">
        <v>18</v>
      </c>
      <c r="K110" s="40" t="s">
        <v>18</v>
      </c>
    </row>
    <row r="111" spans="1:11" ht="80.25" customHeight="1">
      <c r="A111" s="37"/>
      <c r="B111" s="14" t="s">
        <v>146</v>
      </c>
      <c r="C111" s="13"/>
      <c r="D111" s="14" t="s">
        <v>332</v>
      </c>
      <c r="E111" s="14" t="s">
        <v>60</v>
      </c>
      <c r="F111" s="15">
        <v>43541</v>
      </c>
      <c r="G111" s="15">
        <v>44561</v>
      </c>
      <c r="H111" s="3" t="s">
        <v>56</v>
      </c>
      <c r="I111" s="1">
        <v>30000</v>
      </c>
      <c r="J111" s="1">
        <v>30000</v>
      </c>
      <c r="K111" s="1">
        <v>30000</v>
      </c>
    </row>
    <row r="112" spans="1:11" ht="111.75" customHeight="1">
      <c r="A112" s="37"/>
      <c r="B112" s="5" t="s">
        <v>147</v>
      </c>
      <c r="C112" s="13">
        <v>1</v>
      </c>
      <c r="D112" s="14" t="s">
        <v>331</v>
      </c>
      <c r="E112" s="40" t="s">
        <v>18</v>
      </c>
      <c r="F112" s="13" t="s">
        <v>18</v>
      </c>
      <c r="G112" s="13" t="s">
        <v>193</v>
      </c>
      <c r="H112" s="40" t="s">
        <v>18</v>
      </c>
      <c r="I112" s="40" t="s">
        <v>18</v>
      </c>
      <c r="J112" s="40" t="s">
        <v>18</v>
      </c>
      <c r="K112" s="40" t="s">
        <v>18</v>
      </c>
    </row>
    <row r="113" spans="1:11" ht="73.5" customHeight="1">
      <c r="A113" s="52" t="s">
        <v>338</v>
      </c>
      <c r="B113" s="73" t="s">
        <v>61</v>
      </c>
      <c r="C113" s="53" t="s">
        <v>18</v>
      </c>
      <c r="D113" s="57" t="s">
        <v>359</v>
      </c>
      <c r="E113" s="51" t="s">
        <v>316</v>
      </c>
      <c r="F113" s="58">
        <v>40619</v>
      </c>
      <c r="G113" s="58">
        <v>46022</v>
      </c>
      <c r="H113" s="1" t="s">
        <v>23</v>
      </c>
      <c r="I113" s="1">
        <f>SUM(I114:I115)</f>
        <v>12000</v>
      </c>
      <c r="J113" s="1">
        <f>SUM(J114:J115)</f>
        <v>12000</v>
      </c>
      <c r="K113" s="1">
        <f>SUM(K114:K115)</f>
        <v>12000</v>
      </c>
    </row>
    <row r="114" spans="1:11" ht="66.75" customHeight="1">
      <c r="A114" s="52"/>
      <c r="B114" s="73"/>
      <c r="C114" s="53"/>
      <c r="D114" s="57"/>
      <c r="E114" s="51"/>
      <c r="F114" s="53"/>
      <c r="G114" s="53"/>
      <c r="H114" s="3" t="s">
        <v>202</v>
      </c>
      <c r="I114" s="1">
        <f t="shared" ref="I114:K114" si="22">I116</f>
        <v>10000</v>
      </c>
      <c r="J114" s="1">
        <f t="shared" si="22"/>
        <v>10000</v>
      </c>
      <c r="K114" s="1">
        <f t="shared" si="22"/>
        <v>10000</v>
      </c>
    </row>
    <row r="115" spans="1:11" ht="66" customHeight="1">
      <c r="A115" s="52"/>
      <c r="B115" s="73"/>
      <c r="C115" s="53"/>
      <c r="D115" s="57"/>
      <c r="E115" s="51"/>
      <c r="F115" s="53"/>
      <c r="G115" s="53"/>
      <c r="H115" s="3" t="s">
        <v>62</v>
      </c>
      <c r="I115" s="1">
        <f>I119</f>
        <v>2000</v>
      </c>
      <c r="J115" s="1">
        <f t="shared" ref="J115:K115" si="23">J119</f>
        <v>2000</v>
      </c>
      <c r="K115" s="1">
        <f t="shared" si="23"/>
        <v>2000</v>
      </c>
    </row>
    <row r="116" spans="1:11" ht="111" customHeight="1">
      <c r="A116" s="37"/>
      <c r="B116" s="27" t="s">
        <v>280</v>
      </c>
      <c r="C116" s="13"/>
      <c r="D116" s="14" t="s">
        <v>207</v>
      </c>
      <c r="E116" s="27" t="s">
        <v>268</v>
      </c>
      <c r="F116" s="15">
        <v>43466</v>
      </c>
      <c r="G116" s="15">
        <v>44561</v>
      </c>
      <c r="H116" s="3" t="s">
        <v>202</v>
      </c>
      <c r="I116" s="1">
        <v>10000</v>
      </c>
      <c r="J116" s="1">
        <v>10000</v>
      </c>
      <c r="K116" s="1">
        <v>10000</v>
      </c>
    </row>
    <row r="117" spans="1:11" ht="111.75" customHeight="1">
      <c r="A117" s="37"/>
      <c r="B117" s="5" t="s">
        <v>281</v>
      </c>
      <c r="C117" s="13"/>
      <c r="D117" s="14" t="s">
        <v>207</v>
      </c>
      <c r="E117" s="40" t="s">
        <v>18</v>
      </c>
      <c r="F117" s="13" t="s">
        <v>18</v>
      </c>
      <c r="G117" s="13" t="s">
        <v>185</v>
      </c>
      <c r="H117" s="40" t="s">
        <v>18</v>
      </c>
      <c r="I117" s="40" t="s">
        <v>18</v>
      </c>
      <c r="J117" s="40" t="s">
        <v>18</v>
      </c>
      <c r="K117" s="40" t="s">
        <v>18</v>
      </c>
    </row>
    <row r="118" spans="1:11" ht="96.75" customHeight="1">
      <c r="A118" s="37"/>
      <c r="B118" s="5" t="s">
        <v>282</v>
      </c>
      <c r="C118" s="13"/>
      <c r="D118" s="14" t="s">
        <v>207</v>
      </c>
      <c r="E118" s="40" t="s">
        <v>18</v>
      </c>
      <c r="F118" s="13" t="s">
        <v>18</v>
      </c>
      <c r="G118" s="13" t="s">
        <v>193</v>
      </c>
      <c r="H118" s="40" t="s">
        <v>18</v>
      </c>
      <c r="I118" s="40" t="s">
        <v>18</v>
      </c>
      <c r="J118" s="40" t="s">
        <v>18</v>
      </c>
      <c r="K118" s="40" t="s">
        <v>18</v>
      </c>
    </row>
    <row r="119" spans="1:11" ht="89.25" customHeight="1">
      <c r="A119" s="37"/>
      <c r="B119" s="27" t="s">
        <v>158</v>
      </c>
      <c r="C119" s="13"/>
      <c r="D119" s="14" t="s">
        <v>169</v>
      </c>
      <c r="E119" s="27" t="s">
        <v>309</v>
      </c>
      <c r="F119" s="15">
        <v>43466</v>
      </c>
      <c r="G119" s="15">
        <v>44561</v>
      </c>
      <c r="H119" s="3" t="s">
        <v>62</v>
      </c>
      <c r="I119" s="1">
        <v>2000</v>
      </c>
      <c r="J119" s="1">
        <v>2000</v>
      </c>
      <c r="K119" s="1">
        <v>2000</v>
      </c>
    </row>
    <row r="120" spans="1:11" ht="87" customHeight="1">
      <c r="A120" s="37"/>
      <c r="B120" s="5" t="s">
        <v>159</v>
      </c>
      <c r="C120" s="13"/>
      <c r="D120" s="14" t="s">
        <v>165</v>
      </c>
      <c r="E120" s="40" t="s">
        <v>18</v>
      </c>
      <c r="F120" s="13" t="s">
        <v>18</v>
      </c>
      <c r="G120" s="13" t="s">
        <v>203</v>
      </c>
      <c r="H120" s="40" t="s">
        <v>18</v>
      </c>
      <c r="I120" s="40" t="s">
        <v>18</v>
      </c>
      <c r="J120" s="40" t="s">
        <v>18</v>
      </c>
      <c r="K120" s="40" t="s">
        <v>18</v>
      </c>
    </row>
    <row r="121" spans="1:11" ht="74.25" customHeight="1">
      <c r="A121" s="52" t="s">
        <v>339</v>
      </c>
      <c r="B121" s="51" t="s">
        <v>63</v>
      </c>
      <c r="C121" s="53" t="s">
        <v>18</v>
      </c>
      <c r="D121" s="51" t="s">
        <v>360</v>
      </c>
      <c r="E121" s="51" t="s">
        <v>269</v>
      </c>
      <c r="F121" s="58">
        <v>40544</v>
      </c>
      <c r="G121" s="58">
        <v>46022</v>
      </c>
      <c r="H121" s="1" t="s">
        <v>23</v>
      </c>
      <c r="I121" s="1">
        <f>SUM(I122:I124)</f>
        <v>1828419.3</v>
      </c>
      <c r="J121" s="1">
        <f>SUM(J122:J124)</f>
        <v>1828419.3</v>
      </c>
      <c r="K121" s="1">
        <f>SUM(K122:K124)</f>
        <v>1828419.3</v>
      </c>
    </row>
    <row r="122" spans="1:11" ht="55.5" customHeight="1">
      <c r="A122" s="52"/>
      <c r="B122" s="51"/>
      <c r="C122" s="53"/>
      <c r="D122" s="51"/>
      <c r="E122" s="51"/>
      <c r="F122" s="53"/>
      <c r="G122" s="53"/>
      <c r="H122" s="3" t="s">
        <v>204</v>
      </c>
      <c r="I122" s="1">
        <f>I125</f>
        <v>16020</v>
      </c>
      <c r="J122" s="1">
        <f t="shared" ref="J122:K122" si="24">J125</f>
        <v>16020</v>
      </c>
      <c r="K122" s="1">
        <f t="shared" si="24"/>
        <v>16020</v>
      </c>
    </row>
    <row r="123" spans="1:11" ht="57.75" customHeight="1">
      <c r="A123" s="52"/>
      <c r="B123" s="51"/>
      <c r="C123" s="53"/>
      <c r="D123" s="51"/>
      <c r="E123" s="51"/>
      <c r="F123" s="53"/>
      <c r="G123" s="53"/>
      <c r="H123" s="3" t="s">
        <v>64</v>
      </c>
      <c r="I123" s="1">
        <v>1536420</v>
      </c>
      <c r="J123" s="1">
        <v>1536420</v>
      </c>
      <c r="K123" s="1">
        <v>1536420</v>
      </c>
    </row>
    <row r="124" spans="1:11" ht="56.25" customHeight="1">
      <c r="A124" s="52"/>
      <c r="B124" s="51"/>
      <c r="C124" s="53"/>
      <c r="D124" s="51"/>
      <c r="E124" s="51"/>
      <c r="F124" s="53"/>
      <c r="G124" s="53"/>
      <c r="H124" s="3" t="s">
        <v>65</v>
      </c>
      <c r="I124" s="1">
        <f t="shared" ref="I124:K124" si="25">I130</f>
        <v>275979.3</v>
      </c>
      <c r="J124" s="1">
        <f t="shared" si="25"/>
        <v>275979.3</v>
      </c>
      <c r="K124" s="1">
        <f t="shared" si="25"/>
        <v>275979.3</v>
      </c>
    </row>
    <row r="125" spans="1:11" ht="136.5" customHeight="1">
      <c r="A125" s="37"/>
      <c r="B125" s="27" t="s">
        <v>151</v>
      </c>
      <c r="C125" s="13"/>
      <c r="D125" s="14" t="s">
        <v>209</v>
      </c>
      <c r="E125" s="27" t="s">
        <v>270</v>
      </c>
      <c r="F125" s="15">
        <v>43466</v>
      </c>
      <c r="G125" s="15">
        <v>44561</v>
      </c>
      <c r="H125" s="3" t="s">
        <v>204</v>
      </c>
      <c r="I125" s="1">
        <v>16020</v>
      </c>
      <c r="J125" s="1">
        <v>16020</v>
      </c>
      <c r="K125" s="1">
        <v>16020</v>
      </c>
    </row>
    <row r="126" spans="1:11" ht="215.25" customHeight="1">
      <c r="A126" s="37"/>
      <c r="B126" s="5" t="s">
        <v>115</v>
      </c>
      <c r="C126" s="13"/>
      <c r="D126" s="14" t="s">
        <v>209</v>
      </c>
      <c r="E126" s="40" t="s">
        <v>18</v>
      </c>
      <c r="F126" s="13" t="s">
        <v>18</v>
      </c>
      <c r="G126" s="15" t="s">
        <v>183</v>
      </c>
      <c r="H126" s="40" t="s">
        <v>18</v>
      </c>
      <c r="I126" s="40" t="s">
        <v>18</v>
      </c>
      <c r="J126" s="40" t="s">
        <v>18</v>
      </c>
      <c r="K126" s="40" t="s">
        <v>18</v>
      </c>
    </row>
    <row r="127" spans="1:11" ht="85.5" customHeight="1">
      <c r="A127" s="37"/>
      <c r="B127" s="27" t="s">
        <v>116</v>
      </c>
      <c r="C127" s="13"/>
      <c r="D127" s="14" t="s">
        <v>331</v>
      </c>
      <c r="E127" s="27" t="s">
        <v>66</v>
      </c>
      <c r="F127" s="15">
        <v>43466</v>
      </c>
      <c r="G127" s="15">
        <v>44561</v>
      </c>
      <c r="H127" s="3" t="s">
        <v>64</v>
      </c>
      <c r="I127" s="45">
        <v>1536420</v>
      </c>
      <c r="J127" s="45">
        <v>1536420</v>
      </c>
      <c r="K127" s="45">
        <v>1536420</v>
      </c>
    </row>
    <row r="128" spans="1:11" ht="114" customHeight="1">
      <c r="A128" s="37"/>
      <c r="B128" s="5" t="s">
        <v>160</v>
      </c>
      <c r="C128" s="13"/>
      <c r="D128" s="14" t="s">
        <v>331</v>
      </c>
      <c r="E128" s="40" t="s">
        <v>18</v>
      </c>
      <c r="F128" s="13" t="s">
        <v>18</v>
      </c>
      <c r="G128" s="13" t="s">
        <v>186</v>
      </c>
      <c r="H128" s="40" t="s">
        <v>18</v>
      </c>
      <c r="I128" s="40" t="s">
        <v>18</v>
      </c>
      <c r="J128" s="40" t="s">
        <v>18</v>
      </c>
      <c r="K128" s="40" t="s">
        <v>18</v>
      </c>
    </row>
    <row r="129" spans="1:11" ht="168" customHeight="1">
      <c r="A129" s="37"/>
      <c r="B129" s="5" t="s">
        <v>117</v>
      </c>
      <c r="C129" s="13" t="s">
        <v>20</v>
      </c>
      <c r="D129" s="14" t="s">
        <v>331</v>
      </c>
      <c r="E129" s="40" t="s">
        <v>18</v>
      </c>
      <c r="F129" s="13" t="s">
        <v>18</v>
      </c>
      <c r="G129" s="13" t="s">
        <v>193</v>
      </c>
      <c r="H129" s="40" t="s">
        <v>18</v>
      </c>
      <c r="I129" s="40" t="s">
        <v>18</v>
      </c>
      <c r="J129" s="40" t="s">
        <v>18</v>
      </c>
      <c r="K129" s="40" t="s">
        <v>18</v>
      </c>
    </row>
    <row r="130" spans="1:11" ht="116.25" customHeight="1">
      <c r="A130" s="37"/>
      <c r="B130" s="27" t="s">
        <v>148</v>
      </c>
      <c r="C130" s="13"/>
      <c r="D130" s="14" t="s">
        <v>349</v>
      </c>
      <c r="E130" s="27" t="s">
        <v>296</v>
      </c>
      <c r="F130" s="15">
        <v>43466</v>
      </c>
      <c r="G130" s="15">
        <v>44561</v>
      </c>
      <c r="H130" s="3" t="s">
        <v>65</v>
      </c>
      <c r="I130" s="1">
        <v>275979.3</v>
      </c>
      <c r="J130" s="1">
        <v>275979.3</v>
      </c>
      <c r="K130" s="1">
        <v>275979.3</v>
      </c>
    </row>
    <row r="131" spans="1:11" ht="115.5" customHeight="1">
      <c r="A131" s="37"/>
      <c r="B131" s="5" t="s">
        <v>297</v>
      </c>
      <c r="C131" s="13"/>
      <c r="D131" s="14" t="s">
        <v>350</v>
      </c>
      <c r="E131" s="40" t="s">
        <v>18</v>
      </c>
      <c r="F131" s="13" t="s">
        <v>18</v>
      </c>
      <c r="G131" s="13" t="s">
        <v>193</v>
      </c>
      <c r="H131" s="40" t="s">
        <v>18</v>
      </c>
      <c r="I131" s="40" t="s">
        <v>18</v>
      </c>
      <c r="J131" s="40" t="s">
        <v>18</v>
      </c>
      <c r="K131" s="40" t="s">
        <v>18</v>
      </c>
    </row>
    <row r="132" spans="1:11" ht="57" customHeight="1">
      <c r="A132" s="52" t="s">
        <v>340</v>
      </c>
      <c r="B132" s="51" t="s">
        <v>67</v>
      </c>
      <c r="C132" s="53" t="s">
        <v>18</v>
      </c>
      <c r="D132" s="51" t="s">
        <v>331</v>
      </c>
      <c r="E132" s="51" t="s">
        <v>323</v>
      </c>
      <c r="F132" s="56">
        <v>42370</v>
      </c>
      <c r="G132" s="56">
        <v>46022</v>
      </c>
      <c r="H132" s="1" t="s">
        <v>23</v>
      </c>
      <c r="I132" s="1">
        <f>I133</f>
        <v>503470.10000000003</v>
      </c>
      <c r="J132" s="1">
        <f t="shared" ref="J132:K133" si="26">J133</f>
        <v>554209.6</v>
      </c>
      <c r="K132" s="1">
        <f>K133</f>
        <v>554209.6</v>
      </c>
    </row>
    <row r="133" spans="1:11" ht="54" customHeight="1">
      <c r="A133" s="52"/>
      <c r="B133" s="51"/>
      <c r="C133" s="53"/>
      <c r="D133" s="51"/>
      <c r="E133" s="51"/>
      <c r="F133" s="56"/>
      <c r="G133" s="56"/>
      <c r="H133" s="3" t="s">
        <v>68</v>
      </c>
      <c r="I133" s="1">
        <f>I134</f>
        <v>503470.10000000003</v>
      </c>
      <c r="J133" s="1">
        <f t="shared" si="26"/>
        <v>554209.6</v>
      </c>
      <c r="K133" s="1">
        <f t="shared" si="26"/>
        <v>554209.6</v>
      </c>
    </row>
    <row r="134" spans="1:11" ht="153" customHeight="1">
      <c r="A134" s="34"/>
      <c r="B134" s="8" t="s">
        <v>234</v>
      </c>
      <c r="C134" s="9"/>
      <c r="D134" s="31" t="s">
        <v>331</v>
      </c>
      <c r="E134" s="8" t="s">
        <v>121</v>
      </c>
      <c r="F134" s="7">
        <v>43466</v>
      </c>
      <c r="G134" s="7">
        <v>44561</v>
      </c>
      <c r="H134" s="3" t="s">
        <v>68</v>
      </c>
      <c r="I134" s="1">
        <f>496529.9+6940.2</f>
        <v>503470.10000000003</v>
      </c>
      <c r="J134" s="1">
        <f>424209.6+130000</f>
        <v>554209.6</v>
      </c>
      <c r="K134" s="1">
        <f>424209.6+130000</f>
        <v>554209.6</v>
      </c>
    </row>
    <row r="135" spans="1:11" ht="234" customHeight="1">
      <c r="A135" s="34"/>
      <c r="B135" s="5" t="s">
        <v>318</v>
      </c>
      <c r="C135" s="30">
        <v>1</v>
      </c>
      <c r="D135" s="31" t="s">
        <v>331</v>
      </c>
      <c r="E135" s="40" t="s">
        <v>18</v>
      </c>
      <c r="F135" s="30" t="s">
        <v>18</v>
      </c>
      <c r="G135" s="32" t="s">
        <v>188</v>
      </c>
      <c r="H135" s="40" t="s">
        <v>18</v>
      </c>
      <c r="I135" s="40" t="s">
        <v>18</v>
      </c>
      <c r="J135" s="40" t="s">
        <v>18</v>
      </c>
      <c r="K135" s="40" t="s">
        <v>18</v>
      </c>
    </row>
    <row r="136" spans="1:11" ht="107.25" customHeight="1">
      <c r="A136" s="34"/>
      <c r="B136" s="5" t="s">
        <v>319</v>
      </c>
      <c r="C136" s="30"/>
      <c r="D136" s="31" t="s">
        <v>331</v>
      </c>
      <c r="E136" s="40" t="s">
        <v>18</v>
      </c>
      <c r="F136" s="30" t="s">
        <v>18</v>
      </c>
      <c r="G136" s="32" t="s">
        <v>184</v>
      </c>
      <c r="H136" s="40" t="s">
        <v>18</v>
      </c>
      <c r="I136" s="40" t="s">
        <v>18</v>
      </c>
      <c r="J136" s="40" t="s">
        <v>18</v>
      </c>
      <c r="K136" s="40" t="s">
        <v>18</v>
      </c>
    </row>
    <row r="137" spans="1:11" ht="252.75" customHeight="1">
      <c r="A137" s="34"/>
      <c r="B137" s="31" t="s">
        <v>321</v>
      </c>
      <c r="C137" s="30"/>
      <c r="D137" s="31" t="s">
        <v>331</v>
      </c>
      <c r="E137" s="31" t="s">
        <v>322</v>
      </c>
      <c r="F137" s="32">
        <v>43466</v>
      </c>
      <c r="G137" s="30" t="s">
        <v>355</v>
      </c>
      <c r="H137" s="43" t="s">
        <v>28</v>
      </c>
      <c r="I137" s="43">
        <v>0</v>
      </c>
      <c r="J137" s="43">
        <v>0</v>
      </c>
      <c r="K137" s="43">
        <v>0</v>
      </c>
    </row>
    <row r="138" spans="1:11" ht="101.25" customHeight="1">
      <c r="A138" s="34"/>
      <c r="B138" s="5" t="s">
        <v>320</v>
      </c>
      <c r="C138" s="30"/>
      <c r="D138" s="31" t="s">
        <v>331</v>
      </c>
      <c r="E138" s="40" t="s">
        <v>18</v>
      </c>
      <c r="F138" s="30" t="s">
        <v>18</v>
      </c>
      <c r="G138" s="30" t="s">
        <v>205</v>
      </c>
      <c r="H138" s="40" t="s">
        <v>18</v>
      </c>
      <c r="I138" s="40" t="s">
        <v>18</v>
      </c>
      <c r="J138" s="40" t="s">
        <v>18</v>
      </c>
      <c r="K138" s="40" t="s">
        <v>18</v>
      </c>
    </row>
    <row r="139" spans="1:11" ht="45">
      <c r="A139" s="39" t="s">
        <v>69</v>
      </c>
      <c r="B139" s="22" t="s">
        <v>70</v>
      </c>
      <c r="C139" s="13" t="s">
        <v>18</v>
      </c>
      <c r="D139" s="14" t="s">
        <v>166</v>
      </c>
      <c r="E139" s="40" t="s">
        <v>18</v>
      </c>
      <c r="F139" s="13" t="s">
        <v>19</v>
      </c>
      <c r="G139" s="15">
        <v>46022</v>
      </c>
      <c r="H139" s="40" t="s">
        <v>18</v>
      </c>
      <c r="I139" s="1">
        <f>I140+I159+I165</f>
        <v>18220454.200000003</v>
      </c>
      <c r="J139" s="1">
        <f>J140+J159+J165</f>
        <v>18936250.400000002</v>
      </c>
      <c r="K139" s="1">
        <f>K140+K159+K165</f>
        <v>20026228.299999997</v>
      </c>
    </row>
    <row r="140" spans="1:11" ht="66" customHeight="1">
      <c r="A140" s="52" t="s">
        <v>341</v>
      </c>
      <c r="B140" s="51" t="s">
        <v>71</v>
      </c>
      <c r="C140" s="53" t="s">
        <v>18</v>
      </c>
      <c r="D140" s="51" t="s">
        <v>334</v>
      </c>
      <c r="E140" s="51" t="s">
        <v>298</v>
      </c>
      <c r="F140" s="56">
        <v>40619</v>
      </c>
      <c r="G140" s="56">
        <v>46022</v>
      </c>
      <c r="H140" s="1" t="s">
        <v>23</v>
      </c>
      <c r="I140" s="1">
        <f>SUM(I141:I143)</f>
        <v>20854.5</v>
      </c>
      <c r="J140" s="1">
        <f>SUM(J141:J143)</f>
        <v>20854.5</v>
      </c>
      <c r="K140" s="1">
        <f>SUM(K141:K143)</f>
        <v>12130.4</v>
      </c>
    </row>
    <row r="141" spans="1:11" ht="68.25" customHeight="1">
      <c r="A141" s="75"/>
      <c r="B141" s="74"/>
      <c r="C141" s="74"/>
      <c r="D141" s="51"/>
      <c r="E141" s="74"/>
      <c r="F141" s="56"/>
      <c r="G141" s="56"/>
      <c r="H141" s="3" t="s">
        <v>72</v>
      </c>
      <c r="I141" s="1">
        <f>I144+I147</f>
        <v>3000</v>
      </c>
      <c r="J141" s="1">
        <f>J144+J147</f>
        <v>3000</v>
      </c>
      <c r="K141" s="1">
        <f>K144+K147</f>
        <v>3000</v>
      </c>
    </row>
    <row r="142" spans="1:11" ht="60" customHeight="1">
      <c r="A142" s="75"/>
      <c r="B142" s="74"/>
      <c r="C142" s="74"/>
      <c r="D142" s="51"/>
      <c r="E142" s="74"/>
      <c r="F142" s="56"/>
      <c r="G142" s="56"/>
      <c r="H142" s="3" t="s">
        <v>73</v>
      </c>
      <c r="I142" s="1">
        <f>I150</f>
        <v>15854.5</v>
      </c>
      <c r="J142" s="1">
        <f t="shared" ref="J142:K142" si="27">J150</f>
        <v>15854.5</v>
      </c>
      <c r="K142" s="1">
        <f t="shared" si="27"/>
        <v>7130.4</v>
      </c>
    </row>
    <row r="143" spans="1:11" ht="72" customHeight="1">
      <c r="A143" s="75"/>
      <c r="B143" s="74"/>
      <c r="C143" s="74"/>
      <c r="D143" s="51"/>
      <c r="E143" s="74"/>
      <c r="F143" s="56"/>
      <c r="G143" s="56"/>
      <c r="H143" s="3" t="s">
        <v>74</v>
      </c>
      <c r="I143" s="1">
        <f>I152</f>
        <v>2000</v>
      </c>
      <c r="J143" s="1">
        <f t="shared" ref="J143:K143" si="28">J152</f>
        <v>2000</v>
      </c>
      <c r="K143" s="1">
        <f t="shared" si="28"/>
        <v>2000</v>
      </c>
    </row>
    <row r="144" spans="1:11" ht="104.25" customHeight="1">
      <c r="A144" s="37"/>
      <c r="B144" s="27" t="s">
        <v>149</v>
      </c>
      <c r="C144" s="13"/>
      <c r="D144" s="14" t="s">
        <v>331</v>
      </c>
      <c r="E144" s="27" t="s">
        <v>75</v>
      </c>
      <c r="F144" s="15">
        <v>43466</v>
      </c>
      <c r="G144" s="15">
        <v>44561</v>
      </c>
      <c r="H144" s="3" t="s">
        <v>72</v>
      </c>
      <c r="I144" s="1">
        <v>1500</v>
      </c>
      <c r="J144" s="1">
        <v>1500</v>
      </c>
      <c r="K144" s="1">
        <v>1500</v>
      </c>
    </row>
    <row r="145" spans="1:11" ht="197.25" customHeight="1">
      <c r="A145" s="37"/>
      <c r="B145" s="5" t="s">
        <v>299</v>
      </c>
      <c r="C145" s="13"/>
      <c r="D145" s="14" t="s">
        <v>331</v>
      </c>
      <c r="E145" s="40" t="s">
        <v>18</v>
      </c>
      <c r="F145" s="13" t="s">
        <v>18</v>
      </c>
      <c r="G145" s="13" t="s">
        <v>189</v>
      </c>
      <c r="H145" s="40" t="s">
        <v>18</v>
      </c>
      <c r="I145" s="40" t="s">
        <v>18</v>
      </c>
      <c r="J145" s="40" t="s">
        <v>18</v>
      </c>
      <c r="K145" s="40" t="s">
        <v>18</v>
      </c>
    </row>
    <row r="146" spans="1:11" ht="143.25" customHeight="1">
      <c r="A146" s="37"/>
      <c r="B146" s="5" t="s">
        <v>150</v>
      </c>
      <c r="C146" s="13">
        <v>1</v>
      </c>
      <c r="D146" s="14" t="s">
        <v>331</v>
      </c>
      <c r="E146" s="40" t="s">
        <v>18</v>
      </c>
      <c r="F146" s="13" t="s">
        <v>18</v>
      </c>
      <c r="G146" s="13" t="s">
        <v>185</v>
      </c>
      <c r="H146" s="40" t="s">
        <v>18</v>
      </c>
      <c r="I146" s="40" t="s">
        <v>18</v>
      </c>
      <c r="J146" s="40" t="s">
        <v>18</v>
      </c>
      <c r="K146" s="40" t="s">
        <v>18</v>
      </c>
    </row>
    <row r="147" spans="1:11" ht="109.5" customHeight="1">
      <c r="A147" s="37"/>
      <c r="B147" s="14" t="s">
        <v>235</v>
      </c>
      <c r="C147" s="14"/>
      <c r="D147" s="14" t="s">
        <v>331</v>
      </c>
      <c r="E147" s="14" t="s">
        <v>348</v>
      </c>
      <c r="F147" s="15">
        <v>43466</v>
      </c>
      <c r="G147" s="15">
        <v>44561</v>
      </c>
      <c r="H147" s="3" t="s">
        <v>72</v>
      </c>
      <c r="I147" s="1">
        <v>1500</v>
      </c>
      <c r="J147" s="1">
        <v>1500</v>
      </c>
      <c r="K147" s="1">
        <v>1500</v>
      </c>
    </row>
    <row r="148" spans="1:11" ht="94.5" customHeight="1">
      <c r="A148" s="37"/>
      <c r="B148" s="5" t="s">
        <v>236</v>
      </c>
      <c r="C148" s="13"/>
      <c r="D148" s="14" t="s">
        <v>331</v>
      </c>
      <c r="E148" s="40" t="s">
        <v>18</v>
      </c>
      <c r="F148" s="13" t="s">
        <v>18</v>
      </c>
      <c r="G148" s="13" t="s">
        <v>193</v>
      </c>
      <c r="H148" s="40" t="s">
        <v>18</v>
      </c>
      <c r="I148" s="40" t="s">
        <v>18</v>
      </c>
      <c r="J148" s="40" t="s">
        <v>18</v>
      </c>
      <c r="K148" s="40" t="s">
        <v>18</v>
      </c>
    </row>
    <row r="149" spans="1:11" ht="81.75" customHeight="1">
      <c r="A149" s="37"/>
      <c r="B149" s="5" t="s">
        <v>237</v>
      </c>
      <c r="C149" s="13"/>
      <c r="D149" s="14" t="s">
        <v>331</v>
      </c>
      <c r="E149" s="40" t="s">
        <v>18</v>
      </c>
      <c r="F149" s="13" t="s">
        <v>18</v>
      </c>
      <c r="G149" s="13" t="s">
        <v>195</v>
      </c>
      <c r="H149" s="40" t="s">
        <v>18</v>
      </c>
      <c r="I149" s="40" t="s">
        <v>18</v>
      </c>
      <c r="J149" s="40" t="s">
        <v>18</v>
      </c>
      <c r="K149" s="40" t="s">
        <v>18</v>
      </c>
    </row>
    <row r="150" spans="1:11" ht="92.25" customHeight="1">
      <c r="A150" s="37"/>
      <c r="B150" s="14" t="s">
        <v>238</v>
      </c>
      <c r="C150" s="13"/>
      <c r="D150" s="14" t="s">
        <v>331</v>
      </c>
      <c r="E150" s="14" t="s">
        <v>76</v>
      </c>
      <c r="F150" s="15">
        <v>43466</v>
      </c>
      <c r="G150" s="15">
        <v>44561</v>
      </c>
      <c r="H150" s="3" t="s">
        <v>73</v>
      </c>
      <c r="I150" s="1">
        <v>15854.5</v>
      </c>
      <c r="J150" s="1">
        <v>15854.5</v>
      </c>
      <c r="K150" s="1">
        <v>7130.4</v>
      </c>
    </row>
    <row r="151" spans="1:11" ht="177" customHeight="1">
      <c r="A151" s="37"/>
      <c r="B151" s="5" t="s">
        <v>157</v>
      </c>
      <c r="C151" s="13">
        <v>1</v>
      </c>
      <c r="D151" s="14" t="s">
        <v>331</v>
      </c>
      <c r="E151" s="40" t="s">
        <v>18</v>
      </c>
      <c r="F151" s="13" t="s">
        <v>18</v>
      </c>
      <c r="G151" s="15" t="s">
        <v>194</v>
      </c>
      <c r="H151" s="40" t="s">
        <v>18</v>
      </c>
      <c r="I151" s="40" t="s">
        <v>18</v>
      </c>
      <c r="J151" s="40" t="s">
        <v>18</v>
      </c>
      <c r="K151" s="40" t="s">
        <v>18</v>
      </c>
    </row>
    <row r="152" spans="1:11" ht="89.25" customHeight="1">
      <c r="A152" s="37"/>
      <c r="B152" s="35" t="s">
        <v>301</v>
      </c>
      <c r="C152" s="13"/>
      <c r="D152" s="14" t="s">
        <v>170</v>
      </c>
      <c r="E152" s="23" t="s">
        <v>300</v>
      </c>
      <c r="F152" s="15">
        <v>43466</v>
      </c>
      <c r="G152" s="15">
        <v>44561</v>
      </c>
      <c r="H152" s="3" t="s">
        <v>74</v>
      </c>
      <c r="I152" s="1">
        <v>2000</v>
      </c>
      <c r="J152" s="1">
        <v>2000</v>
      </c>
      <c r="K152" s="1">
        <v>2000</v>
      </c>
    </row>
    <row r="153" spans="1:11" ht="92.25" customHeight="1">
      <c r="A153" s="37"/>
      <c r="B153" s="5" t="s">
        <v>326</v>
      </c>
      <c r="C153" s="13" t="s">
        <v>20</v>
      </c>
      <c r="D153" s="14" t="s">
        <v>167</v>
      </c>
      <c r="E153" s="40" t="s">
        <v>18</v>
      </c>
      <c r="F153" s="13" t="s">
        <v>18</v>
      </c>
      <c r="G153" s="13" t="s">
        <v>193</v>
      </c>
      <c r="H153" s="40" t="s">
        <v>18</v>
      </c>
      <c r="I153" s="40" t="s">
        <v>18</v>
      </c>
      <c r="J153" s="40" t="s">
        <v>18</v>
      </c>
      <c r="K153" s="40" t="s">
        <v>18</v>
      </c>
    </row>
    <row r="154" spans="1:11" ht="125.25" customHeight="1">
      <c r="A154" s="37"/>
      <c r="B154" s="14" t="s">
        <v>244</v>
      </c>
      <c r="C154" s="13"/>
      <c r="D154" s="14" t="s">
        <v>351</v>
      </c>
      <c r="E154" s="14" t="s">
        <v>129</v>
      </c>
      <c r="F154" s="15">
        <v>43466</v>
      </c>
      <c r="G154" s="15">
        <v>44561</v>
      </c>
      <c r="H154" s="2" t="s">
        <v>112</v>
      </c>
      <c r="I154" s="1">
        <v>0</v>
      </c>
      <c r="J154" s="1">
        <v>0</v>
      </c>
      <c r="K154" s="1">
        <v>0</v>
      </c>
    </row>
    <row r="155" spans="1:11" ht="159" customHeight="1">
      <c r="A155" s="37"/>
      <c r="B155" s="5" t="s">
        <v>344</v>
      </c>
      <c r="C155" s="13">
        <v>1</v>
      </c>
      <c r="D155" s="14" t="s">
        <v>177</v>
      </c>
      <c r="E155" s="40" t="s">
        <v>18</v>
      </c>
      <c r="F155" s="13" t="s">
        <v>18</v>
      </c>
      <c r="G155" s="15">
        <v>43466</v>
      </c>
      <c r="H155" s="40" t="s">
        <v>18</v>
      </c>
      <c r="I155" s="40" t="s">
        <v>18</v>
      </c>
      <c r="J155" s="40" t="s">
        <v>18</v>
      </c>
      <c r="K155" s="40" t="s">
        <v>18</v>
      </c>
    </row>
    <row r="156" spans="1:11" ht="90.75" customHeight="1">
      <c r="A156" s="37"/>
      <c r="B156" s="5" t="s">
        <v>245</v>
      </c>
      <c r="C156" s="13">
        <v>1</v>
      </c>
      <c r="D156" s="14" t="s">
        <v>177</v>
      </c>
      <c r="E156" s="40" t="s">
        <v>18</v>
      </c>
      <c r="F156" s="13" t="s">
        <v>18</v>
      </c>
      <c r="G156" s="15">
        <v>43831</v>
      </c>
      <c r="H156" s="40" t="s">
        <v>18</v>
      </c>
      <c r="I156" s="40" t="s">
        <v>18</v>
      </c>
      <c r="J156" s="40" t="s">
        <v>18</v>
      </c>
      <c r="K156" s="40" t="s">
        <v>18</v>
      </c>
    </row>
    <row r="157" spans="1:11" ht="141.75" customHeight="1">
      <c r="A157" s="37"/>
      <c r="B157" s="14" t="s">
        <v>251</v>
      </c>
      <c r="C157" s="13"/>
      <c r="D157" s="14" t="s">
        <v>331</v>
      </c>
      <c r="E157" s="23" t="s">
        <v>302</v>
      </c>
      <c r="F157" s="15">
        <v>43466</v>
      </c>
      <c r="G157" s="15">
        <v>43830</v>
      </c>
      <c r="H157" s="2" t="s">
        <v>112</v>
      </c>
      <c r="I157" s="1">
        <v>0</v>
      </c>
      <c r="J157" s="1">
        <v>0</v>
      </c>
      <c r="K157" s="1">
        <v>0</v>
      </c>
    </row>
    <row r="158" spans="1:11" ht="168.75" customHeight="1">
      <c r="A158" s="37"/>
      <c r="B158" s="14" t="s">
        <v>250</v>
      </c>
      <c r="C158" s="13"/>
      <c r="D158" s="14" t="s">
        <v>331</v>
      </c>
      <c r="E158" s="40" t="s">
        <v>18</v>
      </c>
      <c r="F158" s="13" t="s">
        <v>18</v>
      </c>
      <c r="G158" s="15">
        <v>43830</v>
      </c>
      <c r="H158" s="40" t="s">
        <v>18</v>
      </c>
      <c r="I158" s="40" t="s">
        <v>18</v>
      </c>
      <c r="J158" s="40" t="s">
        <v>18</v>
      </c>
      <c r="K158" s="40" t="s">
        <v>18</v>
      </c>
    </row>
    <row r="159" spans="1:11" ht="51.75" customHeight="1">
      <c r="A159" s="52" t="s">
        <v>342</v>
      </c>
      <c r="B159" s="51" t="s">
        <v>77</v>
      </c>
      <c r="C159" s="53" t="s">
        <v>18</v>
      </c>
      <c r="D159" s="51" t="s">
        <v>331</v>
      </c>
      <c r="E159" s="54" t="s">
        <v>317</v>
      </c>
      <c r="F159" s="56">
        <v>40609</v>
      </c>
      <c r="G159" s="56">
        <v>46022</v>
      </c>
      <c r="H159" s="1" t="s">
        <v>23</v>
      </c>
      <c r="I159" s="1">
        <f>SUM(I160:I160)</f>
        <v>86970.8</v>
      </c>
      <c r="J159" s="1">
        <f>SUM(J160:J160)</f>
        <v>87017.1</v>
      </c>
      <c r="K159" s="1">
        <f>SUM(K160:K160)</f>
        <v>95727.8</v>
      </c>
    </row>
    <row r="160" spans="1:11" ht="64.5" customHeight="1">
      <c r="A160" s="52"/>
      <c r="B160" s="51"/>
      <c r="C160" s="53"/>
      <c r="D160" s="51"/>
      <c r="E160" s="55"/>
      <c r="F160" s="56"/>
      <c r="G160" s="56"/>
      <c r="H160" s="3" t="s">
        <v>138</v>
      </c>
      <c r="I160" s="1">
        <f>I161</f>
        <v>86970.8</v>
      </c>
      <c r="J160" s="1">
        <f t="shared" ref="J160:K160" si="29">J161</f>
        <v>87017.1</v>
      </c>
      <c r="K160" s="1">
        <f t="shared" si="29"/>
        <v>95727.8</v>
      </c>
    </row>
    <row r="161" spans="1:14" ht="81" customHeight="1">
      <c r="A161" s="37"/>
      <c r="B161" s="12" t="s">
        <v>124</v>
      </c>
      <c r="C161" s="13"/>
      <c r="D161" s="12" t="s">
        <v>331</v>
      </c>
      <c r="E161" s="12" t="s">
        <v>78</v>
      </c>
      <c r="F161" s="15">
        <v>43531</v>
      </c>
      <c r="G161" s="15">
        <v>44561</v>
      </c>
      <c r="H161" s="3" t="s">
        <v>138</v>
      </c>
      <c r="I161" s="1">
        <v>86970.8</v>
      </c>
      <c r="J161" s="1">
        <v>87017.1</v>
      </c>
      <c r="K161" s="1">
        <v>95727.8</v>
      </c>
    </row>
    <row r="162" spans="1:14" ht="96" customHeight="1">
      <c r="A162" s="37"/>
      <c r="B162" s="5" t="s">
        <v>155</v>
      </c>
      <c r="C162" s="13"/>
      <c r="D162" s="14" t="s">
        <v>331</v>
      </c>
      <c r="E162" s="40" t="s">
        <v>18</v>
      </c>
      <c r="F162" s="13" t="s">
        <v>18</v>
      </c>
      <c r="G162" s="13" t="s">
        <v>187</v>
      </c>
      <c r="H162" s="40" t="s">
        <v>18</v>
      </c>
      <c r="I162" s="40" t="s">
        <v>18</v>
      </c>
      <c r="J162" s="40" t="s">
        <v>18</v>
      </c>
      <c r="K162" s="40" t="s">
        <v>18</v>
      </c>
    </row>
    <row r="163" spans="1:14" ht="60">
      <c r="A163" s="37"/>
      <c r="B163" s="8" t="s">
        <v>122</v>
      </c>
      <c r="C163" s="9"/>
      <c r="D163" s="8" t="s">
        <v>331</v>
      </c>
      <c r="E163" s="8" t="s">
        <v>130</v>
      </c>
      <c r="F163" s="7">
        <v>43531</v>
      </c>
      <c r="G163" s="15">
        <v>44561</v>
      </c>
      <c r="H163" s="3" t="s">
        <v>138</v>
      </c>
      <c r="I163" s="1">
        <v>0</v>
      </c>
      <c r="J163" s="1">
        <v>0</v>
      </c>
      <c r="K163" s="1">
        <v>0</v>
      </c>
    </row>
    <row r="164" spans="1:14" ht="77.25" customHeight="1">
      <c r="A164" s="37"/>
      <c r="B164" s="5" t="s">
        <v>123</v>
      </c>
      <c r="C164" s="13">
        <v>1</v>
      </c>
      <c r="D164" s="14" t="s">
        <v>331</v>
      </c>
      <c r="E164" s="40" t="s">
        <v>18</v>
      </c>
      <c r="F164" s="13" t="s">
        <v>18</v>
      </c>
      <c r="G164" s="13" t="s">
        <v>187</v>
      </c>
      <c r="H164" s="40" t="s">
        <v>18</v>
      </c>
      <c r="I164" s="40" t="s">
        <v>18</v>
      </c>
      <c r="J164" s="40" t="s">
        <v>18</v>
      </c>
      <c r="K164" s="40" t="s">
        <v>18</v>
      </c>
    </row>
    <row r="165" spans="1:14">
      <c r="A165" s="52" t="s">
        <v>343</v>
      </c>
      <c r="B165" s="51" t="s">
        <v>81</v>
      </c>
      <c r="C165" s="53" t="s">
        <v>18</v>
      </c>
      <c r="D165" s="51" t="s">
        <v>303</v>
      </c>
      <c r="E165" s="51" t="s">
        <v>164</v>
      </c>
      <c r="F165" s="56">
        <v>40619</v>
      </c>
      <c r="G165" s="56">
        <v>46022</v>
      </c>
      <c r="H165" s="1" t="s">
        <v>23</v>
      </c>
      <c r="I165" s="1">
        <f>SUM(I166:I196)</f>
        <v>18112628.900000002</v>
      </c>
      <c r="J165" s="1">
        <f t="shared" ref="J165:K165" si="30">SUM(J166:J196)</f>
        <v>18828378.800000001</v>
      </c>
      <c r="K165" s="1">
        <f t="shared" si="30"/>
        <v>19918370.099999998</v>
      </c>
      <c r="L165" s="21"/>
      <c r="M165" s="21"/>
      <c r="N165" s="21"/>
    </row>
    <row r="166" spans="1:14" ht="33" customHeight="1">
      <c r="A166" s="52"/>
      <c r="B166" s="51"/>
      <c r="C166" s="53"/>
      <c r="D166" s="51"/>
      <c r="E166" s="51"/>
      <c r="F166" s="56"/>
      <c r="G166" s="56"/>
      <c r="H166" s="1" t="s">
        <v>82</v>
      </c>
      <c r="I166" s="1">
        <f>I197</f>
        <v>356597.7</v>
      </c>
      <c r="J166" s="1">
        <f t="shared" ref="J166:K166" si="31">J197</f>
        <v>361395</v>
      </c>
      <c r="K166" s="1">
        <f t="shared" si="31"/>
        <v>372225.2</v>
      </c>
    </row>
    <row r="167" spans="1:14" ht="34.5" customHeight="1">
      <c r="A167" s="52"/>
      <c r="B167" s="51"/>
      <c r="C167" s="53"/>
      <c r="D167" s="51"/>
      <c r="E167" s="51"/>
      <c r="F167" s="56"/>
      <c r="G167" s="56"/>
      <c r="H167" s="1" t="s">
        <v>83</v>
      </c>
      <c r="I167" s="1">
        <f>I198</f>
        <v>314694.2</v>
      </c>
      <c r="J167" s="1">
        <f t="shared" ref="J167:K167" si="32">J198</f>
        <v>320821.40000000002</v>
      </c>
      <c r="K167" s="1">
        <f t="shared" si="32"/>
        <v>348297.1</v>
      </c>
    </row>
    <row r="168" spans="1:14" ht="29.25" customHeight="1">
      <c r="A168" s="52"/>
      <c r="B168" s="51"/>
      <c r="C168" s="53"/>
      <c r="D168" s="51"/>
      <c r="E168" s="51"/>
      <c r="F168" s="56"/>
      <c r="G168" s="56"/>
      <c r="H168" s="1" t="s">
        <v>84</v>
      </c>
      <c r="I168" s="1">
        <f>I199</f>
        <v>9800</v>
      </c>
      <c r="J168" s="1">
        <f t="shared" ref="J168:K168" si="33">J199</f>
        <v>9800</v>
      </c>
      <c r="K168" s="1">
        <f t="shared" si="33"/>
        <v>9800</v>
      </c>
    </row>
    <row r="169" spans="1:14" ht="25.5" customHeight="1">
      <c r="A169" s="52"/>
      <c r="B169" s="51"/>
      <c r="C169" s="53"/>
      <c r="D169" s="51"/>
      <c r="E169" s="51"/>
      <c r="F169" s="56"/>
      <c r="G169" s="56"/>
      <c r="H169" s="1" t="s">
        <v>85</v>
      </c>
      <c r="I169" s="1">
        <f>I200</f>
        <v>110000</v>
      </c>
      <c r="J169" s="1">
        <f t="shared" ref="J169:K169" si="34">J200</f>
        <v>110000</v>
      </c>
      <c r="K169" s="1">
        <f t="shared" si="34"/>
        <v>110000</v>
      </c>
    </row>
    <row r="170" spans="1:14" ht="26.25" customHeight="1">
      <c r="A170" s="52"/>
      <c r="B170" s="51"/>
      <c r="C170" s="53"/>
      <c r="D170" s="51"/>
      <c r="E170" s="51"/>
      <c r="F170" s="56"/>
      <c r="G170" s="56"/>
      <c r="H170" s="3" t="s">
        <v>347</v>
      </c>
      <c r="I170" s="1">
        <f t="shared" ref="I170:K170" si="35">I201</f>
        <v>353185.8</v>
      </c>
      <c r="J170" s="1">
        <f t="shared" si="35"/>
        <v>353185.8</v>
      </c>
      <c r="K170" s="1">
        <f t="shared" si="35"/>
        <v>353185.8</v>
      </c>
    </row>
    <row r="171" spans="1:14" ht="36.75" customHeight="1">
      <c r="A171" s="52"/>
      <c r="B171" s="51"/>
      <c r="C171" s="53"/>
      <c r="D171" s="51"/>
      <c r="E171" s="51"/>
      <c r="F171" s="56"/>
      <c r="G171" s="56"/>
      <c r="H171" s="1" t="s">
        <v>87</v>
      </c>
      <c r="I171" s="1">
        <f t="shared" ref="I171:K171" si="36">I202</f>
        <v>230370.7</v>
      </c>
      <c r="J171" s="1">
        <f t="shared" si="36"/>
        <v>225438</v>
      </c>
      <c r="K171" s="1">
        <f t="shared" si="36"/>
        <v>223938.9</v>
      </c>
    </row>
    <row r="172" spans="1:14" ht="30.75" customHeight="1">
      <c r="A172" s="52"/>
      <c r="B172" s="51"/>
      <c r="C172" s="53"/>
      <c r="D172" s="51"/>
      <c r="E172" s="51"/>
      <c r="F172" s="56"/>
      <c r="G172" s="56"/>
      <c r="H172" s="3" t="s">
        <v>88</v>
      </c>
      <c r="I172" s="1">
        <f t="shared" ref="I172:K172" si="37">I203</f>
        <v>200000</v>
      </c>
      <c r="J172" s="1">
        <f t="shared" si="37"/>
        <v>200000</v>
      </c>
      <c r="K172" s="1">
        <f t="shared" si="37"/>
        <v>200000</v>
      </c>
    </row>
    <row r="173" spans="1:14" ht="30.75" customHeight="1">
      <c r="A173" s="52"/>
      <c r="B173" s="51"/>
      <c r="C173" s="53"/>
      <c r="D173" s="51"/>
      <c r="E173" s="51"/>
      <c r="F173" s="56"/>
      <c r="G173" s="56"/>
      <c r="H173" s="3" t="s">
        <v>89</v>
      </c>
      <c r="I173" s="1">
        <f>I204</f>
        <v>2955047.4</v>
      </c>
      <c r="J173" s="1">
        <f t="shared" ref="J173:K173" si="38">J204</f>
        <v>2955047.4</v>
      </c>
      <c r="K173" s="1">
        <f t="shared" si="38"/>
        <v>2841166.3</v>
      </c>
    </row>
    <row r="174" spans="1:14" ht="36" customHeight="1">
      <c r="A174" s="52"/>
      <c r="B174" s="51"/>
      <c r="C174" s="53"/>
      <c r="D174" s="51"/>
      <c r="E174" s="51"/>
      <c r="F174" s="56"/>
      <c r="G174" s="56"/>
      <c r="H174" s="3" t="s">
        <v>90</v>
      </c>
      <c r="I174" s="1">
        <f t="shared" ref="I174:K174" si="39">I205</f>
        <v>9868.9</v>
      </c>
      <c r="J174" s="1">
        <f t="shared" si="39"/>
        <v>9868.9</v>
      </c>
      <c r="K174" s="1">
        <f t="shared" si="39"/>
        <v>9868.9</v>
      </c>
    </row>
    <row r="175" spans="1:14" ht="29.25" customHeight="1">
      <c r="A175" s="52"/>
      <c r="B175" s="51"/>
      <c r="C175" s="53"/>
      <c r="D175" s="51"/>
      <c r="E175" s="51"/>
      <c r="F175" s="56"/>
      <c r="G175" s="56"/>
      <c r="H175" s="3" t="s">
        <v>91</v>
      </c>
      <c r="I175" s="1">
        <f t="shared" ref="I175:K175" si="40">I206</f>
        <v>5497</v>
      </c>
      <c r="J175" s="1">
        <f t="shared" si="40"/>
        <v>5497</v>
      </c>
      <c r="K175" s="1">
        <f t="shared" si="40"/>
        <v>5497</v>
      </c>
    </row>
    <row r="176" spans="1:14" ht="34.5" customHeight="1">
      <c r="A176" s="52"/>
      <c r="B176" s="51"/>
      <c r="C176" s="53"/>
      <c r="D176" s="51"/>
      <c r="E176" s="51"/>
      <c r="F176" s="56"/>
      <c r="G176" s="56"/>
      <c r="H176" s="3" t="s">
        <v>92</v>
      </c>
      <c r="I176" s="1">
        <f t="shared" ref="I176:K176" si="41">I207</f>
        <v>882</v>
      </c>
      <c r="J176" s="1">
        <f t="shared" si="41"/>
        <v>882</v>
      </c>
      <c r="K176" s="1">
        <f t="shared" si="41"/>
        <v>882</v>
      </c>
    </row>
    <row r="177" spans="1:11" ht="36.75" customHeight="1">
      <c r="A177" s="52"/>
      <c r="B177" s="51"/>
      <c r="C177" s="53"/>
      <c r="D177" s="51"/>
      <c r="E177" s="51"/>
      <c r="F177" s="56"/>
      <c r="G177" s="56"/>
      <c r="H177" s="3" t="s">
        <v>93</v>
      </c>
      <c r="I177" s="1">
        <f t="shared" ref="I177:K177" si="42">I208</f>
        <v>86527.5</v>
      </c>
      <c r="J177" s="1">
        <f t="shared" si="42"/>
        <v>86527.5</v>
      </c>
      <c r="K177" s="1">
        <f t="shared" si="42"/>
        <v>86527.5</v>
      </c>
    </row>
    <row r="178" spans="1:11" ht="28.5" customHeight="1">
      <c r="A178" s="52"/>
      <c r="B178" s="51"/>
      <c r="C178" s="53"/>
      <c r="D178" s="51"/>
      <c r="E178" s="51"/>
      <c r="F178" s="56"/>
      <c r="G178" s="56"/>
      <c r="H178" s="3" t="s">
        <v>94</v>
      </c>
      <c r="I178" s="1">
        <f t="shared" ref="I178:K178" si="43">I209</f>
        <v>6567.8</v>
      </c>
      <c r="J178" s="1">
        <f t="shared" si="43"/>
        <v>6567.8</v>
      </c>
      <c r="K178" s="1">
        <f t="shared" si="43"/>
        <v>6567.8</v>
      </c>
    </row>
    <row r="179" spans="1:11" ht="34.5" customHeight="1">
      <c r="A179" s="52"/>
      <c r="B179" s="51"/>
      <c r="C179" s="53"/>
      <c r="D179" s="51"/>
      <c r="E179" s="51"/>
      <c r="F179" s="56"/>
      <c r="G179" s="56"/>
      <c r="H179" s="3" t="s">
        <v>95</v>
      </c>
      <c r="I179" s="1">
        <f t="shared" ref="I179:K179" si="44">I210</f>
        <v>3620</v>
      </c>
      <c r="J179" s="1">
        <f t="shared" si="44"/>
        <v>3620</v>
      </c>
      <c r="K179" s="1">
        <f t="shared" si="44"/>
        <v>3620</v>
      </c>
    </row>
    <row r="180" spans="1:11" ht="32.25" customHeight="1">
      <c r="A180" s="52"/>
      <c r="B180" s="51"/>
      <c r="C180" s="53"/>
      <c r="D180" s="51"/>
      <c r="E180" s="51"/>
      <c r="F180" s="56"/>
      <c r="G180" s="56"/>
      <c r="H180" s="3" t="s">
        <v>96</v>
      </c>
      <c r="I180" s="1">
        <f>I211</f>
        <v>25802.2</v>
      </c>
      <c r="J180" s="1">
        <f t="shared" ref="J180:K180" si="45">J211</f>
        <v>25620.400000000001</v>
      </c>
      <c r="K180" s="1">
        <f t="shared" si="45"/>
        <v>25740.400000000001</v>
      </c>
    </row>
    <row r="181" spans="1:11" ht="30.75" customHeight="1">
      <c r="A181" s="52"/>
      <c r="B181" s="51"/>
      <c r="C181" s="53"/>
      <c r="D181" s="51"/>
      <c r="E181" s="51"/>
      <c r="F181" s="56"/>
      <c r="G181" s="56"/>
      <c r="H181" s="3" t="s">
        <v>97</v>
      </c>
      <c r="I181" s="1">
        <f>I212</f>
        <v>16701.2</v>
      </c>
      <c r="J181" s="1">
        <f t="shared" ref="J181:K181" si="46">J212</f>
        <v>16790.900000000001</v>
      </c>
      <c r="K181" s="1">
        <f t="shared" si="46"/>
        <v>16820.900000000001</v>
      </c>
    </row>
    <row r="182" spans="1:11" ht="36" customHeight="1">
      <c r="A182" s="52"/>
      <c r="B182" s="51"/>
      <c r="C182" s="53"/>
      <c r="D182" s="51"/>
      <c r="E182" s="51"/>
      <c r="F182" s="56"/>
      <c r="G182" s="56"/>
      <c r="H182" s="3" t="s">
        <v>98</v>
      </c>
      <c r="I182" s="1">
        <f t="shared" ref="I182:K182" si="47">I213</f>
        <v>6563</v>
      </c>
      <c r="J182" s="1">
        <f t="shared" si="47"/>
        <v>6800.1</v>
      </c>
      <c r="K182" s="1">
        <f t="shared" si="47"/>
        <v>7028</v>
      </c>
    </row>
    <row r="183" spans="1:11" ht="36" customHeight="1">
      <c r="A183" s="52"/>
      <c r="B183" s="51"/>
      <c r="C183" s="53"/>
      <c r="D183" s="51"/>
      <c r="E183" s="51"/>
      <c r="F183" s="56"/>
      <c r="G183" s="56"/>
      <c r="H183" s="3" t="s">
        <v>99</v>
      </c>
      <c r="I183" s="1">
        <f>I214</f>
        <v>200</v>
      </c>
      <c r="J183" s="1">
        <f t="shared" ref="J183:K183" si="48">J214</f>
        <v>200</v>
      </c>
      <c r="K183" s="1">
        <f t="shared" si="48"/>
        <v>200</v>
      </c>
    </row>
    <row r="184" spans="1:11" ht="30.75" customHeight="1">
      <c r="A184" s="52"/>
      <c r="B184" s="51"/>
      <c r="C184" s="53"/>
      <c r="D184" s="51"/>
      <c r="E184" s="51"/>
      <c r="F184" s="56"/>
      <c r="G184" s="56"/>
      <c r="H184" s="3" t="s">
        <v>100</v>
      </c>
      <c r="I184" s="1">
        <f>I215</f>
        <v>100</v>
      </c>
      <c r="J184" s="1">
        <f t="shared" ref="J184:K184" si="49">J215</f>
        <v>100</v>
      </c>
      <c r="K184" s="1">
        <f t="shared" si="49"/>
        <v>100</v>
      </c>
    </row>
    <row r="185" spans="1:11" ht="30" customHeight="1">
      <c r="A185" s="52"/>
      <c r="B185" s="51"/>
      <c r="C185" s="53"/>
      <c r="D185" s="51"/>
      <c r="E185" s="51"/>
      <c r="F185" s="56"/>
      <c r="G185" s="56"/>
      <c r="H185" s="3" t="s">
        <v>79</v>
      </c>
      <c r="I185" s="1">
        <v>10052840.300000001</v>
      </c>
      <c r="J185" s="1">
        <v>10588109</v>
      </c>
      <c r="K185" s="1">
        <v>11478163.5</v>
      </c>
    </row>
    <row r="186" spans="1:11" ht="33" customHeight="1">
      <c r="A186" s="52"/>
      <c r="B186" s="51"/>
      <c r="C186" s="53"/>
      <c r="D186" s="51"/>
      <c r="E186" s="51"/>
      <c r="F186" s="56"/>
      <c r="G186" s="56"/>
      <c r="H186" s="3" t="s">
        <v>101</v>
      </c>
      <c r="I186" s="1">
        <f t="shared" ref="I186:I195" si="50">I219</f>
        <v>112745.4</v>
      </c>
      <c r="J186" s="1">
        <f t="shared" ref="J186:K186" si="51">J219</f>
        <v>112745.4</v>
      </c>
      <c r="K186" s="1">
        <f t="shared" si="51"/>
        <v>112745.4</v>
      </c>
    </row>
    <row r="187" spans="1:11" ht="27.75" customHeight="1">
      <c r="A187" s="52"/>
      <c r="B187" s="51"/>
      <c r="C187" s="53"/>
      <c r="D187" s="51"/>
      <c r="E187" s="51"/>
      <c r="F187" s="56"/>
      <c r="G187" s="56"/>
      <c r="H187" s="3" t="s">
        <v>346</v>
      </c>
      <c r="I187" s="1">
        <f t="shared" si="50"/>
        <v>3311.7</v>
      </c>
      <c r="J187" s="1">
        <f t="shared" ref="J187:K187" si="52">J220</f>
        <v>3311.7</v>
      </c>
      <c r="K187" s="1">
        <f t="shared" si="52"/>
        <v>3311.7</v>
      </c>
    </row>
    <row r="188" spans="1:11" ht="29.25" customHeight="1">
      <c r="A188" s="52"/>
      <c r="B188" s="51"/>
      <c r="C188" s="53"/>
      <c r="D188" s="51"/>
      <c r="E188" s="51"/>
      <c r="F188" s="56"/>
      <c r="G188" s="56"/>
      <c r="H188" s="3" t="s">
        <v>308</v>
      </c>
      <c r="I188" s="1">
        <v>320.3</v>
      </c>
      <c r="J188" s="1">
        <v>320.3</v>
      </c>
      <c r="K188" s="1">
        <v>320.3</v>
      </c>
    </row>
    <row r="189" spans="1:11" ht="32.25" customHeight="1">
      <c r="A189" s="52"/>
      <c r="B189" s="51"/>
      <c r="C189" s="53"/>
      <c r="D189" s="51"/>
      <c r="E189" s="51"/>
      <c r="F189" s="56"/>
      <c r="G189" s="56"/>
      <c r="H189" s="3" t="s">
        <v>103</v>
      </c>
      <c r="I189" s="1">
        <f t="shared" si="50"/>
        <v>591.70000000000005</v>
      </c>
      <c r="J189" s="1">
        <f t="shared" ref="J189:K189" si="53">J222</f>
        <v>591.70000000000005</v>
      </c>
      <c r="K189" s="1">
        <f t="shared" si="53"/>
        <v>591.70000000000005</v>
      </c>
    </row>
    <row r="190" spans="1:11" ht="36.75" customHeight="1">
      <c r="A190" s="52"/>
      <c r="B190" s="51"/>
      <c r="C190" s="53"/>
      <c r="D190" s="51"/>
      <c r="E190" s="51"/>
      <c r="F190" s="56"/>
      <c r="G190" s="56"/>
      <c r="H190" s="3" t="s">
        <v>104</v>
      </c>
      <c r="I190" s="1">
        <f t="shared" si="50"/>
        <v>16650</v>
      </c>
      <c r="J190" s="1">
        <f t="shared" ref="J190:K190" si="54">J223</f>
        <v>16650</v>
      </c>
      <c r="K190" s="1">
        <f t="shared" si="54"/>
        <v>16650</v>
      </c>
    </row>
    <row r="191" spans="1:11" ht="36" customHeight="1">
      <c r="A191" s="52"/>
      <c r="B191" s="51"/>
      <c r="C191" s="53"/>
      <c r="D191" s="51"/>
      <c r="E191" s="51"/>
      <c r="F191" s="56"/>
      <c r="G191" s="56"/>
      <c r="H191" s="3" t="s">
        <v>80</v>
      </c>
      <c r="I191" s="1">
        <v>3016923.3</v>
      </c>
      <c r="J191" s="1">
        <v>3181195.1</v>
      </c>
      <c r="K191" s="1">
        <v>3449359.3</v>
      </c>
    </row>
    <row r="192" spans="1:11" ht="36" customHeight="1">
      <c r="A192" s="52"/>
      <c r="B192" s="51"/>
      <c r="C192" s="53"/>
      <c r="D192" s="51"/>
      <c r="E192" s="51"/>
      <c r="F192" s="56"/>
      <c r="G192" s="56"/>
      <c r="H192" s="3" t="s">
        <v>105</v>
      </c>
      <c r="I192" s="1">
        <f t="shared" si="50"/>
        <v>164259.70000000001</v>
      </c>
      <c r="J192" s="1">
        <f t="shared" ref="J192:K192" si="55">J225</f>
        <v>171880.6</v>
      </c>
      <c r="K192" s="1">
        <f t="shared" si="55"/>
        <v>178500.4</v>
      </c>
    </row>
    <row r="193" spans="1:11" ht="33.75" customHeight="1">
      <c r="A193" s="52"/>
      <c r="B193" s="51"/>
      <c r="C193" s="53"/>
      <c r="D193" s="51"/>
      <c r="E193" s="51"/>
      <c r="F193" s="56"/>
      <c r="G193" s="56"/>
      <c r="H193" s="3" t="s">
        <v>106</v>
      </c>
      <c r="I193" s="1">
        <f t="shared" si="50"/>
        <v>3250</v>
      </c>
      <c r="J193" s="1">
        <f t="shared" ref="J193:K193" si="56">J226</f>
        <v>3250</v>
      </c>
      <c r="K193" s="1">
        <f t="shared" si="56"/>
        <v>3250</v>
      </c>
    </row>
    <row r="194" spans="1:11" ht="32.25" customHeight="1">
      <c r="A194" s="52"/>
      <c r="B194" s="51"/>
      <c r="C194" s="53"/>
      <c r="D194" s="51"/>
      <c r="E194" s="51"/>
      <c r="F194" s="56"/>
      <c r="G194" s="56"/>
      <c r="H194" s="3" t="s">
        <v>307</v>
      </c>
      <c r="I194" s="1">
        <f t="shared" si="50"/>
        <v>4.8</v>
      </c>
      <c r="J194" s="1">
        <f t="shared" ref="J194:K194" si="57">J227</f>
        <v>4.8</v>
      </c>
      <c r="K194" s="1">
        <f t="shared" si="57"/>
        <v>4.8</v>
      </c>
    </row>
    <row r="195" spans="1:11" ht="28.5" customHeight="1">
      <c r="A195" s="52"/>
      <c r="B195" s="51"/>
      <c r="C195" s="53"/>
      <c r="D195" s="51"/>
      <c r="E195" s="51"/>
      <c r="F195" s="56"/>
      <c r="G195" s="56"/>
      <c r="H195" s="3" t="s">
        <v>107</v>
      </c>
      <c r="I195" s="1">
        <f t="shared" si="50"/>
        <v>100</v>
      </c>
      <c r="J195" s="1">
        <f t="shared" ref="J195:K195" si="58">J228</f>
        <v>250</v>
      </c>
      <c r="K195" s="1">
        <f t="shared" si="58"/>
        <v>100</v>
      </c>
    </row>
    <row r="196" spans="1:11" ht="28.5" customHeight="1">
      <c r="A196" s="52"/>
      <c r="B196" s="51"/>
      <c r="C196" s="53"/>
      <c r="D196" s="51"/>
      <c r="E196" s="51"/>
      <c r="F196" s="56"/>
      <c r="G196" s="56"/>
      <c r="H196" s="3" t="s">
        <v>108</v>
      </c>
      <c r="I196" s="1">
        <f>I229</f>
        <v>49606.3</v>
      </c>
      <c r="J196" s="1">
        <f t="shared" ref="J196:K196" si="59">J229</f>
        <v>51908</v>
      </c>
      <c r="K196" s="1">
        <f t="shared" si="59"/>
        <v>53907.199999999997</v>
      </c>
    </row>
    <row r="197" spans="1:11" ht="33" customHeight="1">
      <c r="A197" s="53"/>
      <c r="B197" s="51" t="s">
        <v>131</v>
      </c>
      <c r="C197" s="51"/>
      <c r="D197" s="51" t="s">
        <v>361</v>
      </c>
      <c r="E197" s="51" t="s">
        <v>109</v>
      </c>
      <c r="F197" s="56">
        <v>43466</v>
      </c>
      <c r="G197" s="56">
        <v>44561</v>
      </c>
      <c r="H197" s="3" t="s">
        <v>82</v>
      </c>
      <c r="I197" s="1">
        <f>354282.7+2315</f>
        <v>356597.7</v>
      </c>
      <c r="J197" s="1">
        <f>360778.7+616.3</f>
        <v>361395</v>
      </c>
      <c r="K197" s="1">
        <f>371569.4+655.8</f>
        <v>372225.2</v>
      </c>
    </row>
    <row r="198" spans="1:11" ht="33" customHeight="1">
      <c r="A198" s="53"/>
      <c r="B198" s="51"/>
      <c r="C198" s="51"/>
      <c r="D198" s="51"/>
      <c r="E198" s="51"/>
      <c r="F198" s="56"/>
      <c r="G198" s="56"/>
      <c r="H198" s="3" t="s">
        <v>83</v>
      </c>
      <c r="I198" s="1">
        <v>314694.2</v>
      </c>
      <c r="J198" s="1">
        <v>320821.40000000002</v>
      </c>
      <c r="K198" s="1">
        <v>348297.1</v>
      </c>
    </row>
    <row r="199" spans="1:11" ht="32.25" customHeight="1">
      <c r="A199" s="53"/>
      <c r="B199" s="51"/>
      <c r="C199" s="51"/>
      <c r="D199" s="51"/>
      <c r="E199" s="51"/>
      <c r="F199" s="56"/>
      <c r="G199" s="56"/>
      <c r="H199" s="3" t="s">
        <v>84</v>
      </c>
      <c r="I199" s="1">
        <v>9800</v>
      </c>
      <c r="J199" s="1">
        <v>9800</v>
      </c>
      <c r="K199" s="1">
        <v>9800</v>
      </c>
    </row>
    <row r="200" spans="1:11" ht="30.75" customHeight="1">
      <c r="A200" s="53"/>
      <c r="B200" s="51"/>
      <c r="C200" s="51"/>
      <c r="D200" s="51"/>
      <c r="E200" s="51"/>
      <c r="F200" s="56"/>
      <c r="G200" s="56"/>
      <c r="H200" s="3" t="s">
        <v>85</v>
      </c>
      <c r="I200" s="1">
        <v>110000</v>
      </c>
      <c r="J200" s="1">
        <v>110000</v>
      </c>
      <c r="K200" s="1">
        <v>110000</v>
      </c>
    </row>
    <row r="201" spans="1:11" ht="30.75" customHeight="1">
      <c r="A201" s="53"/>
      <c r="B201" s="51"/>
      <c r="C201" s="51"/>
      <c r="D201" s="51"/>
      <c r="E201" s="51"/>
      <c r="F201" s="56"/>
      <c r="G201" s="56"/>
      <c r="H201" s="3" t="s">
        <v>86</v>
      </c>
      <c r="I201" s="1">
        <v>353185.8</v>
      </c>
      <c r="J201" s="1">
        <v>353185.8</v>
      </c>
      <c r="K201" s="1">
        <v>353185.8</v>
      </c>
    </row>
    <row r="202" spans="1:11" ht="30" customHeight="1">
      <c r="A202" s="53"/>
      <c r="B202" s="51"/>
      <c r="C202" s="51"/>
      <c r="D202" s="51"/>
      <c r="E202" s="51"/>
      <c r="F202" s="56"/>
      <c r="G202" s="56"/>
      <c r="H202" s="3" t="s">
        <v>87</v>
      </c>
      <c r="I202" s="1">
        <v>230370.7</v>
      </c>
      <c r="J202" s="1">
        <v>225438</v>
      </c>
      <c r="K202" s="1">
        <v>223938.9</v>
      </c>
    </row>
    <row r="203" spans="1:11" ht="33.75" customHeight="1">
      <c r="A203" s="53"/>
      <c r="B203" s="51"/>
      <c r="C203" s="51"/>
      <c r="D203" s="51"/>
      <c r="E203" s="51"/>
      <c r="F203" s="56"/>
      <c r="G203" s="56"/>
      <c r="H203" s="3" t="s">
        <v>88</v>
      </c>
      <c r="I203" s="1">
        <v>200000</v>
      </c>
      <c r="J203" s="1">
        <v>200000</v>
      </c>
      <c r="K203" s="1">
        <v>200000</v>
      </c>
    </row>
    <row r="204" spans="1:11" ht="30" customHeight="1">
      <c r="A204" s="53"/>
      <c r="B204" s="51"/>
      <c r="C204" s="51"/>
      <c r="D204" s="51"/>
      <c r="E204" s="51"/>
      <c r="F204" s="56"/>
      <c r="G204" s="56"/>
      <c r="H204" s="3" t="s">
        <v>89</v>
      </c>
      <c r="I204" s="1">
        <f>2828260.4+126787</f>
        <v>2955047.4</v>
      </c>
      <c r="J204" s="1">
        <f>2828260.4+126787</f>
        <v>2955047.4</v>
      </c>
      <c r="K204" s="1">
        <f>2828260.4+12905.9</f>
        <v>2841166.3</v>
      </c>
    </row>
    <row r="205" spans="1:11" ht="33.75" customHeight="1">
      <c r="A205" s="53"/>
      <c r="B205" s="51"/>
      <c r="C205" s="51"/>
      <c r="D205" s="51"/>
      <c r="E205" s="51"/>
      <c r="F205" s="56"/>
      <c r="G205" s="56"/>
      <c r="H205" s="3" t="s">
        <v>90</v>
      </c>
      <c r="I205" s="1">
        <v>9868.9</v>
      </c>
      <c r="J205" s="1">
        <v>9868.9</v>
      </c>
      <c r="K205" s="1">
        <v>9868.9</v>
      </c>
    </row>
    <row r="206" spans="1:11" ht="30.75" customHeight="1">
      <c r="A206" s="53"/>
      <c r="B206" s="51"/>
      <c r="C206" s="51"/>
      <c r="D206" s="51"/>
      <c r="E206" s="51"/>
      <c r="F206" s="56"/>
      <c r="G206" s="56"/>
      <c r="H206" s="3" t="s">
        <v>91</v>
      </c>
      <c r="I206" s="1">
        <v>5497</v>
      </c>
      <c r="J206" s="1">
        <v>5497</v>
      </c>
      <c r="K206" s="1">
        <v>5497</v>
      </c>
    </row>
    <row r="207" spans="1:11" ht="28.5" customHeight="1">
      <c r="A207" s="53"/>
      <c r="B207" s="51"/>
      <c r="C207" s="51"/>
      <c r="D207" s="51"/>
      <c r="E207" s="51"/>
      <c r="F207" s="56"/>
      <c r="G207" s="56"/>
      <c r="H207" s="3" t="s">
        <v>92</v>
      </c>
      <c r="I207" s="1">
        <v>882</v>
      </c>
      <c r="J207" s="1">
        <v>882</v>
      </c>
      <c r="K207" s="1">
        <v>882</v>
      </c>
    </row>
    <row r="208" spans="1:11" ht="33.75" customHeight="1">
      <c r="A208" s="53"/>
      <c r="B208" s="51"/>
      <c r="C208" s="51"/>
      <c r="D208" s="51"/>
      <c r="E208" s="51"/>
      <c r="F208" s="56"/>
      <c r="G208" s="56"/>
      <c r="H208" s="3" t="s">
        <v>93</v>
      </c>
      <c r="I208" s="1">
        <v>86527.5</v>
      </c>
      <c r="J208" s="1">
        <v>86527.5</v>
      </c>
      <c r="K208" s="1">
        <v>86527.5</v>
      </c>
    </row>
    <row r="209" spans="1:15" ht="30" customHeight="1">
      <c r="A209" s="53"/>
      <c r="B209" s="51"/>
      <c r="C209" s="51"/>
      <c r="D209" s="51"/>
      <c r="E209" s="51"/>
      <c r="F209" s="56"/>
      <c r="G209" s="56"/>
      <c r="H209" s="3" t="s">
        <v>94</v>
      </c>
      <c r="I209" s="1">
        <v>6567.8</v>
      </c>
      <c r="J209" s="1">
        <v>6567.8</v>
      </c>
      <c r="K209" s="1">
        <v>6567.8</v>
      </c>
    </row>
    <row r="210" spans="1:15" ht="32.25" customHeight="1">
      <c r="A210" s="53"/>
      <c r="B210" s="51"/>
      <c r="C210" s="51"/>
      <c r="D210" s="51"/>
      <c r="E210" s="51"/>
      <c r="F210" s="56"/>
      <c r="G210" s="56"/>
      <c r="H210" s="3" t="s">
        <v>95</v>
      </c>
      <c r="I210" s="1">
        <v>3620</v>
      </c>
      <c r="J210" s="1">
        <v>3620</v>
      </c>
      <c r="K210" s="1">
        <v>3620</v>
      </c>
    </row>
    <row r="211" spans="1:15" ht="33" customHeight="1">
      <c r="A211" s="53"/>
      <c r="B211" s="51"/>
      <c r="C211" s="51"/>
      <c r="D211" s="51"/>
      <c r="E211" s="51"/>
      <c r="F211" s="56"/>
      <c r="G211" s="56"/>
      <c r="H211" s="3" t="s">
        <v>96</v>
      </c>
      <c r="I211" s="1">
        <v>25802.2</v>
      </c>
      <c r="J211" s="1">
        <v>25620.400000000001</v>
      </c>
      <c r="K211" s="1">
        <v>25740.400000000001</v>
      </c>
    </row>
    <row r="212" spans="1:15" ht="38.25" customHeight="1">
      <c r="A212" s="53"/>
      <c r="B212" s="51"/>
      <c r="C212" s="51"/>
      <c r="D212" s="51"/>
      <c r="E212" s="51"/>
      <c r="F212" s="56"/>
      <c r="G212" s="56"/>
      <c r="H212" s="3" t="s">
        <v>97</v>
      </c>
      <c r="I212" s="1">
        <v>16701.2</v>
      </c>
      <c r="J212" s="1">
        <v>16790.900000000001</v>
      </c>
      <c r="K212" s="1">
        <v>16820.900000000001</v>
      </c>
    </row>
    <row r="213" spans="1:15" ht="32.25" customHeight="1">
      <c r="A213" s="53"/>
      <c r="B213" s="51"/>
      <c r="C213" s="51"/>
      <c r="D213" s="51"/>
      <c r="E213" s="51"/>
      <c r="F213" s="56"/>
      <c r="G213" s="56"/>
      <c r="H213" s="3" t="s">
        <v>246</v>
      </c>
      <c r="I213" s="1">
        <v>6563</v>
      </c>
      <c r="J213" s="1">
        <v>6800.1</v>
      </c>
      <c r="K213" s="1">
        <v>7028</v>
      </c>
    </row>
    <row r="214" spans="1:15" ht="33.75" customHeight="1">
      <c r="A214" s="53"/>
      <c r="B214" s="51"/>
      <c r="C214" s="51"/>
      <c r="D214" s="51"/>
      <c r="E214" s="51"/>
      <c r="F214" s="56"/>
      <c r="G214" s="56"/>
      <c r="H214" s="3" t="s">
        <v>99</v>
      </c>
      <c r="I214" s="1">
        <v>200</v>
      </c>
      <c r="J214" s="1">
        <v>200</v>
      </c>
      <c r="K214" s="1">
        <v>200</v>
      </c>
    </row>
    <row r="215" spans="1:15" ht="38.25" customHeight="1">
      <c r="A215" s="53"/>
      <c r="B215" s="51"/>
      <c r="C215" s="51"/>
      <c r="D215" s="51"/>
      <c r="E215" s="51"/>
      <c r="F215" s="56"/>
      <c r="G215" s="56"/>
      <c r="H215" s="3" t="s">
        <v>100</v>
      </c>
      <c r="I215" s="1">
        <v>100</v>
      </c>
      <c r="J215" s="1">
        <v>100</v>
      </c>
      <c r="K215" s="1">
        <v>100</v>
      </c>
    </row>
    <row r="216" spans="1:15" ht="165">
      <c r="A216" s="37"/>
      <c r="B216" s="5" t="s">
        <v>133</v>
      </c>
      <c r="C216" s="13"/>
      <c r="D216" s="24" t="s">
        <v>304</v>
      </c>
      <c r="E216" s="40" t="s">
        <v>18</v>
      </c>
      <c r="F216" s="13" t="s">
        <v>18</v>
      </c>
      <c r="G216" s="13" t="s">
        <v>195</v>
      </c>
      <c r="H216" s="40" t="s">
        <v>18</v>
      </c>
      <c r="I216" s="40" t="s">
        <v>18</v>
      </c>
      <c r="J216" s="40" t="s">
        <v>18</v>
      </c>
      <c r="K216" s="40" t="s">
        <v>18</v>
      </c>
    </row>
    <row r="217" spans="1:15" ht="123.75" customHeight="1">
      <c r="A217" s="37"/>
      <c r="B217" s="5" t="s">
        <v>110</v>
      </c>
      <c r="C217" s="13">
        <v>1</v>
      </c>
      <c r="D217" s="14" t="s">
        <v>331</v>
      </c>
      <c r="E217" s="40" t="s">
        <v>18</v>
      </c>
      <c r="F217" s="13" t="s">
        <v>18</v>
      </c>
      <c r="G217" s="15">
        <v>43830</v>
      </c>
      <c r="H217" s="40" t="s">
        <v>18</v>
      </c>
      <c r="I217" s="40" t="s">
        <v>18</v>
      </c>
      <c r="J217" s="40" t="s">
        <v>18</v>
      </c>
      <c r="K217" s="40" t="s">
        <v>18</v>
      </c>
    </row>
    <row r="218" spans="1:15" ht="32.25" customHeight="1">
      <c r="A218" s="53"/>
      <c r="B218" s="51" t="s">
        <v>132</v>
      </c>
      <c r="C218" s="53"/>
      <c r="D218" s="54" t="s">
        <v>305</v>
      </c>
      <c r="E218" s="51" t="s">
        <v>135</v>
      </c>
      <c r="F218" s="58">
        <v>43466</v>
      </c>
      <c r="G218" s="58">
        <v>44561</v>
      </c>
      <c r="H218" s="3" t="s">
        <v>79</v>
      </c>
      <c r="I218" s="45">
        <v>10052840.300000001</v>
      </c>
      <c r="J218" s="45">
        <v>10588109</v>
      </c>
      <c r="K218" s="45">
        <v>11478163.5</v>
      </c>
      <c r="O218" s="46"/>
    </row>
    <row r="219" spans="1:15" ht="33" customHeight="1">
      <c r="A219" s="53"/>
      <c r="B219" s="51"/>
      <c r="C219" s="53"/>
      <c r="D219" s="66"/>
      <c r="E219" s="51"/>
      <c r="F219" s="58"/>
      <c r="G219" s="58"/>
      <c r="H219" s="3" t="s">
        <v>101</v>
      </c>
      <c r="I219" s="1">
        <v>112745.4</v>
      </c>
      <c r="J219" s="1">
        <v>112745.4</v>
      </c>
      <c r="K219" s="1">
        <v>112745.4</v>
      </c>
    </row>
    <row r="220" spans="1:15" ht="33.75" customHeight="1">
      <c r="A220" s="53"/>
      <c r="B220" s="51"/>
      <c r="C220" s="53"/>
      <c r="D220" s="66"/>
      <c r="E220" s="51"/>
      <c r="F220" s="58"/>
      <c r="G220" s="58"/>
      <c r="H220" s="3" t="s">
        <v>102</v>
      </c>
      <c r="I220" s="1">
        <v>3311.7</v>
      </c>
      <c r="J220" s="1">
        <v>3311.7</v>
      </c>
      <c r="K220" s="1">
        <v>3311.7</v>
      </c>
    </row>
    <row r="221" spans="1:15" ht="29.25" customHeight="1">
      <c r="A221" s="53"/>
      <c r="B221" s="51"/>
      <c r="C221" s="53"/>
      <c r="D221" s="66"/>
      <c r="E221" s="51"/>
      <c r="F221" s="58"/>
      <c r="G221" s="58"/>
      <c r="H221" s="3" t="s">
        <v>308</v>
      </c>
      <c r="I221" s="1">
        <v>320.3</v>
      </c>
      <c r="J221" s="1">
        <v>320.3</v>
      </c>
      <c r="K221" s="1">
        <v>320.3</v>
      </c>
    </row>
    <row r="222" spans="1:15" ht="29.25" customHeight="1">
      <c r="A222" s="53"/>
      <c r="B222" s="51"/>
      <c r="C222" s="53"/>
      <c r="D222" s="66"/>
      <c r="E222" s="51"/>
      <c r="F222" s="58"/>
      <c r="G222" s="58"/>
      <c r="H222" s="3" t="s">
        <v>103</v>
      </c>
      <c r="I222" s="1">
        <v>591.70000000000005</v>
      </c>
      <c r="J222" s="1">
        <v>591.70000000000005</v>
      </c>
      <c r="K222" s="1">
        <v>591.70000000000005</v>
      </c>
    </row>
    <row r="223" spans="1:15" ht="32.25" customHeight="1">
      <c r="A223" s="53"/>
      <c r="B223" s="51"/>
      <c r="C223" s="53"/>
      <c r="D223" s="66"/>
      <c r="E223" s="51"/>
      <c r="F223" s="58"/>
      <c r="G223" s="58"/>
      <c r="H223" s="3" t="s">
        <v>104</v>
      </c>
      <c r="I223" s="1">
        <v>16650</v>
      </c>
      <c r="J223" s="1">
        <v>16650</v>
      </c>
      <c r="K223" s="1">
        <v>16650</v>
      </c>
    </row>
    <row r="224" spans="1:15" ht="32.25" customHeight="1">
      <c r="A224" s="53"/>
      <c r="B224" s="51"/>
      <c r="C224" s="53"/>
      <c r="D224" s="66"/>
      <c r="E224" s="51"/>
      <c r="F224" s="58"/>
      <c r="G224" s="58"/>
      <c r="H224" s="3" t="s">
        <v>80</v>
      </c>
      <c r="I224" s="45">
        <v>3016923.3</v>
      </c>
      <c r="J224" s="45">
        <v>3181195.1</v>
      </c>
      <c r="K224" s="45">
        <v>3449359.3</v>
      </c>
    </row>
    <row r="225" spans="1:11" ht="32.25" customHeight="1">
      <c r="A225" s="53"/>
      <c r="B225" s="51"/>
      <c r="C225" s="53"/>
      <c r="D225" s="66"/>
      <c r="E225" s="51"/>
      <c r="F225" s="58"/>
      <c r="G225" s="58"/>
      <c r="H225" s="3" t="s">
        <v>105</v>
      </c>
      <c r="I225" s="1">
        <v>164259.70000000001</v>
      </c>
      <c r="J225" s="1">
        <v>171880.6</v>
      </c>
      <c r="K225" s="1">
        <v>178500.4</v>
      </c>
    </row>
    <row r="226" spans="1:11" ht="33" customHeight="1">
      <c r="A226" s="53"/>
      <c r="B226" s="51"/>
      <c r="C226" s="53"/>
      <c r="D226" s="66"/>
      <c r="E226" s="51"/>
      <c r="F226" s="58"/>
      <c r="G226" s="58"/>
      <c r="H226" s="3" t="s">
        <v>106</v>
      </c>
      <c r="I226" s="1">
        <v>3250</v>
      </c>
      <c r="J226" s="1">
        <v>3250</v>
      </c>
      <c r="K226" s="1">
        <v>3250</v>
      </c>
    </row>
    <row r="227" spans="1:11" ht="30" customHeight="1">
      <c r="A227" s="53"/>
      <c r="B227" s="51"/>
      <c r="C227" s="53"/>
      <c r="D227" s="66"/>
      <c r="E227" s="51"/>
      <c r="F227" s="58"/>
      <c r="G227" s="58"/>
      <c r="H227" s="3" t="s">
        <v>307</v>
      </c>
      <c r="I227" s="1">
        <v>4.8</v>
      </c>
      <c r="J227" s="1">
        <v>4.8</v>
      </c>
      <c r="K227" s="1">
        <v>4.8</v>
      </c>
    </row>
    <row r="228" spans="1:11" ht="33" customHeight="1">
      <c r="A228" s="53"/>
      <c r="B228" s="51"/>
      <c r="C228" s="53"/>
      <c r="D228" s="66"/>
      <c r="E228" s="51"/>
      <c r="F228" s="58"/>
      <c r="G228" s="58"/>
      <c r="H228" s="3" t="s">
        <v>107</v>
      </c>
      <c r="I228" s="1">
        <v>100</v>
      </c>
      <c r="J228" s="1">
        <v>250</v>
      </c>
      <c r="K228" s="1">
        <v>100</v>
      </c>
    </row>
    <row r="229" spans="1:11" ht="36" customHeight="1">
      <c r="A229" s="53"/>
      <c r="B229" s="51"/>
      <c r="C229" s="53"/>
      <c r="D229" s="55"/>
      <c r="E229" s="51"/>
      <c r="F229" s="58"/>
      <c r="G229" s="58"/>
      <c r="H229" s="3" t="s">
        <v>108</v>
      </c>
      <c r="I229" s="1">
        <v>49606.3</v>
      </c>
      <c r="J229" s="1">
        <v>51908</v>
      </c>
      <c r="K229" s="1">
        <v>53907.199999999997</v>
      </c>
    </row>
    <row r="230" spans="1:11" ht="235.5" customHeight="1">
      <c r="A230" s="37"/>
      <c r="B230" s="5" t="s">
        <v>134</v>
      </c>
      <c r="C230" s="13"/>
      <c r="D230" s="24" t="s">
        <v>306</v>
      </c>
      <c r="E230" s="40" t="s">
        <v>18</v>
      </c>
      <c r="F230" s="13" t="s">
        <v>18</v>
      </c>
      <c r="G230" s="13" t="s">
        <v>195</v>
      </c>
      <c r="H230" s="40" t="s">
        <v>18</v>
      </c>
      <c r="I230" s="40" t="s">
        <v>18</v>
      </c>
      <c r="J230" s="40" t="s">
        <v>18</v>
      </c>
      <c r="K230" s="40" t="s">
        <v>18</v>
      </c>
    </row>
    <row r="231" spans="1:11" ht="14.25" customHeight="1">
      <c r="A231" s="80"/>
      <c r="B231" s="80"/>
      <c r="C231" s="80"/>
      <c r="D231" s="80"/>
      <c r="E231" s="80"/>
      <c r="F231" s="80"/>
      <c r="G231" s="80"/>
      <c r="H231" s="80"/>
      <c r="I231" s="80"/>
      <c r="J231" s="80"/>
    </row>
    <row r="232" spans="1:11" ht="114.75" customHeight="1">
      <c r="A232" s="48" t="s">
        <v>252</v>
      </c>
      <c r="B232" s="48"/>
      <c r="C232" s="48"/>
      <c r="D232" s="48"/>
      <c r="E232" s="48"/>
      <c r="F232" s="48"/>
      <c r="G232" s="48"/>
      <c r="H232" s="48"/>
      <c r="I232" s="48"/>
      <c r="J232" s="48"/>
      <c r="K232" s="49"/>
    </row>
  </sheetData>
  <autoFilter ref="A5:K230"/>
  <mergeCells count="125">
    <mergeCell ref="C81:C82"/>
    <mergeCell ref="D81:D82"/>
    <mergeCell ref="B81:B82"/>
    <mergeCell ref="A81:A82"/>
    <mergeCell ref="E81:E82"/>
    <mergeCell ref="F81:F82"/>
    <mergeCell ref="G81:G82"/>
    <mergeCell ref="A1:B1"/>
    <mergeCell ref="A231:J231"/>
    <mergeCell ref="B121:B124"/>
    <mergeCell ref="D121:D124"/>
    <mergeCell ref="C121:C124"/>
    <mergeCell ref="E121:E124"/>
    <mergeCell ref="A121:A124"/>
    <mergeCell ref="F121:F124"/>
    <mergeCell ref="F165:F196"/>
    <mergeCell ref="E165:E196"/>
    <mergeCell ref="D165:D196"/>
    <mergeCell ref="C165:C196"/>
    <mergeCell ref="B165:B196"/>
    <mergeCell ref="G121:G124"/>
    <mergeCell ref="B132:B133"/>
    <mergeCell ref="A132:A133"/>
    <mergeCell ref="C132:C133"/>
    <mergeCell ref="F218:F229"/>
    <mergeCell ref="E218:E229"/>
    <mergeCell ref="D218:D229"/>
    <mergeCell ref="B218:B229"/>
    <mergeCell ref="A218:A229"/>
    <mergeCell ref="G218:G229"/>
    <mergeCell ref="C218:C229"/>
    <mergeCell ref="G140:G143"/>
    <mergeCell ref="B140:B143"/>
    <mergeCell ref="A140:A143"/>
    <mergeCell ref="C140:C143"/>
    <mergeCell ref="D140:D143"/>
    <mergeCell ref="E140:E143"/>
    <mergeCell ref="F140:F143"/>
    <mergeCell ref="B197:B215"/>
    <mergeCell ref="C197:C215"/>
    <mergeCell ref="A197:A215"/>
    <mergeCell ref="D197:D215"/>
    <mergeCell ref="E197:E215"/>
    <mergeCell ref="F197:F215"/>
    <mergeCell ref="G197:G215"/>
    <mergeCell ref="A165:A196"/>
    <mergeCell ref="G165:G196"/>
    <mergeCell ref="D132:D133"/>
    <mergeCell ref="E132:E133"/>
    <mergeCell ref="F132:F133"/>
    <mergeCell ref="G132:G133"/>
    <mergeCell ref="B113:B115"/>
    <mergeCell ref="A113:A115"/>
    <mergeCell ref="C113:C115"/>
    <mergeCell ref="D113:D115"/>
    <mergeCell ref="E113:E115"/>
    <mergeCell ref="F113:F115"/>
    <mergeCell ref="G113:G115"/>
    <mergeCell ref="C88:C95"/>
    <mergeCell ref="A88:A95"/>
    <mergeCell ref="B108:B109"/>
    <mergeCell ref="D108:D109"/>
    <mergeCell ref="C108:C109"/>
    <mergeCell ref="E108:E109"/>
    <mergeCell ref="F108:F109"/>
    <mergeCell ref="A108:A109"/>
    <mergeCell ref="G88:G95"/>
    <mergeCell ref="F88:F95"/>
    <mergeCell ref="E88:E95"/>
    <mergeCell ref="D88:D95"/>
    <mergeCell ref="B88:B95"/>
    <mergeCell ref="B65:B71"/>
    <mergeCell ref="A65:A71"/>
    <mergeCell ref="G65:G71"/>
    <mergeCell ref="F65:F71"/>
    <mergeCell ref="E65:E71"/>
    <mergeCell ref="D65:D71"/>
    <mergeCell ref="C65:C71"/>
    <mergeCell ref="E33:E39"/>
    <mergeCell ref="F33:F39"/>
    <mergeCell ref="G33:G39"/>
    <mergeCell ref="C21:C23"/>
    <mergeCell ref="D21:D23"/>
    <mergeCell ref="E21:E23"/>
    <mergeCell ref="F21:F23"/>
    <mergeCell ref="B21:B23"/>
    <mergeCell ref="A21:A23"/>
    <mergeCell ref="G21:G23"/>
    <mergeCell ref="A33:A39"/>
    <mergeCell ref="B33:B39"/>
    <mergeCell ref="C33:C39"/>
    <mergeCell ref="D33:D39"/>
    <mergeCell ref="B3:B4"/>
    <mergeCell ref="C3:C4"/>
    <mergeCell ref="D3:D4"/>
    <mergeCell ref="E3:E4"/>
    <mergeCell ref="F3:F4"/>
    <mergeCell ref="G3:G4"/>
    <mergeCell ref="H3:H4"/>
    <mergeCell ref="B8:B11"/>
    <mergeCell ref="A8:A11"/>
    <mergeCell ref="I1:K1"/>
    <mergeCell ref="A232:K232"/>
    <mergeCell ref="I3:K3"/>
    <mergeCell ref="B159:B160"/>
    <mergeCell ref="A159:A160"/>
    <mergeCell ref="C159:C160"/>
    <mergeCell ref="D159:D160"/>
    <mergeCell ref="E159:E160"/>
    <mergeCell ref="F159:F160"/>
    <mergeCell ref="G159:G160"/>
    <mergeCell ref="B56:B57"/>
    <mergeCell ref="A56:A57"/>
    <mergeCell ref="G56:G57"/>
    <mergeCell ref="C8:C11"/>
    <mergeCell ref="D8:D11"/>
    <mergeCell ref="E8:E11"/>
    <mergeCell ref="F8:F11"/>
    <mergeCell ref="G8:G11"/>
    <mergeCell ref="F56:F57"/>
    <mergeCell ref="E56:E57"/>
    <mergeCell ref="D56:D57"/>
    <mergeCell ref="C56:C57"/>
    <mergeCell ref="A2:J2"/>
    <mergeCell ref="A3:A4"/>
  </mergeCells>
  <printOptions horizontalCentered="1"/>
  <pageMargins left="0.19685039370078741" right="0.19685039370078741" top="0.86614173228346458" bottom="0.51181102362204722" header="0.62992125984251968" footer="0.31496062992125984"/>
  <pageSetup paperSize="256" scale="58" fitToHeight="0" orientation="landscape" useFirstPageNumber="1" r:id="rId1"/>
  <headerFooter differentFirst="1">
    <oddHeader>&amp;C&amp;P</oddHeader>
  </headerFooter>
  <rowBreaks count="6" manualBreakCount="6">
    <brk id="13" max="10" man="1"/>
    <brk id="17" max="10" man="1"/>
    <brk id="23" max="10" man="1"/>
    <brk id="25" max="10" man="1"/>
    <brk id="31" max="10" man="1"/>
    <brk id="19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BernovskayaAM</dc:creator>
  <cp:lastModifiedBy>Борисова Ольга Владимировна</cp:lastModifiedBy>
  <cp:lastPrinted>2019-04-18T08:36:09Z</cp:lastPrinted>
  <dcterms:created xsi:type="dcterms:W3CDTF">2017-01-24T11:00:37Z</dcterms:created>
  <dcterms:modified xsi:type="dcterms:W3CDTF">2019-04-19T09:55:34Z</dcterms:modified>
</cp:coreProperties>
</file>