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ГОСПРОГРАММА до 2020\Внесение изменений\Приведение к параметрам бюджета 2019 - до 2025\Последняя версия ГП (со всеми правками)\Проект постановления к бюджету\Дополнительные материалы\ДПГ\"/>
    </mc:Choice>
  </mc:AlternateContent>
  <bookViews>
    <workbookView xWindow="0" yWindow="0" windowWidth="28800" windowHeight="12435"/>
  </bookViews>
  <sheets>
    <sheet name="Лист1" sheetId="1" r:id="rId1"/>
    <sheet name="Лист3" sheetId="3" r:id="rId2"/>
  </sheets>
  <definedNames>
    <definedName name="_xlnm._FilterDatabase" localSheetId="0" hidden="1">Лист1!$A$5:$K$230</definedName>
    <definedName name="_xlnm.Print_Titles" localSheetId="0">Лист1!$3:$5</definedName>
    <definedName name="_xlnm.Print_Area" localSheetId="0">Лист1!$A$1:$K$232</definedName>
  </definedNames>
  <calcPr calcId="152511"/>
</workbook>
</file>

<file path=xl/calcChain.xml><?xml version="1.0" encoding="utf-8"?>
<calcChain xmlns="http://schemas.openxmlformats.org/spreadsheetml/2006/main">
  <c r="I121" i="1" l="1"/>
  <c r="I108" i="1" l="1"/>
  <c r="K204" i="1" l="1"/>
  <c r="J204" i="1"/>
  <c r="I204" i="1"/>
  <c r="I173" i="1" s="1"/>
  <c r="K134" i="1"/>
  <c r="K133" i="1" s="1"/>
  <c r="J134" i="1"/>
  <c r="J133" i="1" s="1"/>
  <c r="I134" i="1"/>
  <c r="I133" i="1" s="1"/>
  <c r="I132" i="1" s="1"/>
  <c r="J109" i="1"/>
  <c r="K109" i="1"/>
  <c r="I109" i="1"/>
  <c r="K108" i="1"/>
  <c r="J108" i="1"/>
  <c r="I93" i="1"/>
  <c r="K197" i="1"/>
  <c r="J197" i="1"/>
  <c r="I197" i="1"/>
  <c r="I196" i="1"/>
  <c r="K141" i="1"/>
  <c r="J141" i="1"/>
  <c r="I141" i="1"/>
  <c r="I68" i="1"/>
  <c r="K68" i="1"/>
  <c r="J68" i="1"/>
  <c r="J57" i="1"/>
  <c r="K57" i="1"/>
  <c r="I57" i="1"/>
  <c r="I195" i="1" l="1"/>
  <c r="I194" i="1"/>
  <c r="I193" i="1"/>
  <c r="I192" i="1"/>
  <c r="I190" i="1"/>
  <c r="I189" i="1"/>
  <c r="I187" i="1"/>
  <c r="I186" i="1"/>
  <c r="I184" i="1"/>
  <c r="I183" i="1"/>
  <c r="I181" i="1"/>
  <c r="I180" i="1"/>
  <c r="I169" i="1"/>
  <c r="I168" i="1"/>
  <c r="I167" i="1"/>
  <c r="I166" i="1"/>
  <c r="I160" i="1"/>
  <c r="I143" i="1"/>
  <c r="I142" i="1"/>
  <c r="I122" i="1"/>
  <c r="I115" i="1"/>
  <c r="I95" i="1"/>
  <c r="I92" i="1"/>
  <c r="I91" i="1"/>
  <c r="I90" i="1"/>
  <c r="J90" i="1"/>
  <c r="I89" i="1"/>
  <c r="I71" i="1"/>
  <c r="I70" i="1"/>
  <c r="I66" i="1"/>
  <c r="I38" i="1"/>
  <c r="I36" i="1"/>
  <c r="I35" i="1"/>
  <c r="I34" i="1"/>
  <c r="I11" i="1"/>
  <c r="J70" i="1" l="1"/>
  <c r="K70" i="1"/>
  <c r="J160" i="1" l="1"/>
  <c r="K160" i="1"/>
  <c r="I114" i="1" l="1"/>
  <c r="J114" i="1"/>
  <c r="K114" i="1"/>
  <c r="J66" i="1"/>
  <c r="K66" i="1"/>
  <c r="I10" i="1"/>
  <c r="J10" i="1"/>
  <c r="K10" i="1"/>
  <c r="J166" i="1"/>
  <c r="K166" i="1"/>
  <c r="K196" i="1"/>
  <c r="K195" i="1"/>
  <c r="K194" i="1"/>
  <c r="K193" i="1"/>
  <c r="K192" i="1"/>
  <c r="K190" i="1"/>
  <c r="K189" i="1"/>
  <c r="K187" i="1"/>
  <c r="K186" i="1"/>
  <c r="K184" i="1"/>
  <c r="K183" i="1"/>
  <c r="K182" i="1"/>
  <c r="K181" i="1"/>
  <c r="K180" i="1"/>
  <c r="K179" i="1"/>
  <c r="K178" i="1"/>
  <c r="K177" i="1"/>
  <c r="K176" i="1"/>
  <c r="K175" i="1"/>
  <c r="K174" i="1"/>
  <c r="K173" i="1"/>
  <c r="K172" i="1"/>
  <c r="K171" i="1"/>
  <c r="K170" i="1"/>
  <c r="K169" i="1"/>
  <c r="K168" i="1"/>
  <c r="K167" i="1"/>
  <c r="K143" i="1"/>
  <c r="K142" i="1"/>
  <c r="K132" i="1"/>
  <c r="K124" i="1"/>
  <c r="K122" i="1"/>
  <c r="K115" i="1"/>
  <c r="K95" i="1"/>
  <c r="K94" i="1"/>
  <c r="K93" i="1"/>
  <c r="K92" i="1"/>
  <c r="K91" i="1"/>
  <c r="K90" i="1"/>
  <c r="K89" i="1"/>
  <c r="K71" i="1"/>
  <c r="K67" i="1"/>
  <c r="K56" i="1"/>
  <c r="K38" i="1"/>
  <c r="K37" i="1"/>
  <c r="K36" i="1"/>
  <c r="K35" i="1"/>
  <c r="K34" i="1"/>
  <c r="K23" i="1"/>
  <c r="K22" i="1"/>
  <c r="K11" i="1"/>
  <c r="K9" i="1"/>
  <c r="J132" i="1"/>
  <c r="J36" i="1"/>
  <c r="J37" i="1"/>
  <c r="I37" i="1"/>
  <c r="I33" i="1" s="1"/>
  <c r="J195" i="1"/>
  <c r="J194" i="1"/>
  <c r="J196" i="1"/>
  <c r="J193" i="1"/>
  <c r="J192" i="1"/>
  <c r="J190" i="1"/>
  <c r="J189" i="1"/>
  <c r="J187" i="1"/>
  <c r="J186" i="1"/>
  <c r="J184" i="1"/>
  <c r="J183" i="1"/>
  <c r="I182" i="1"/>
  <c r="J182" i="1"/>
  <c r="J181" i="1"/>
  <c r="J180" i="1"/>
  <c r="I179" i="1"/>
  <c r="J179" i="1"/>
  <c r="I178" i="1"/>
  <c r="J178" i="1"/>
  <c r="I177" i="1"/>
  <c r="J177" i="1"/>
  <c r="I176" i="1"/>
  <c r="J176" i="1"/>
  <c r="I175" i="1"/>
  <c r="J175" i="1"/>
  <c r="I174" i="1"/>
  <c r="J174" i="1"/>
  <c r="J173" i="1"/>
  <c r="I172" i="1"/>
  <c r="J172" i="1"/>
  <c r="I171" i="1"/>
  <c r="J171" i="1"/>
  <c r="I170" i="1"/>
  <c r="J170" i="1"/>
  <c r="J169" i="1"/>
  <c r="J168" i="1"/>
  <c r="J167" i="1"/>
  <c r="J143" i="1"/>
  <c r="J142" i="1"/>
  <c r="I124" i="1"/>
  <c r="J124" i="1"/>
  <c r="J122" i="1"/>
  <c r="J115" i="1"/>
  <c r="J95" i="1"/>
  <c r="I94" i="1"/>
  <c r="J94" i="1"/>
  <c r="J93" i="1"/>
  <c r="J92" i="1"/>
  <c r="J91" i="1"/>
  <c r="J89" i="1"/>
  <c r="J71" i="1"/>
  <c r="I67" i="1"/>
  <c r="I65" i="1" s="1"/>
  <c r="J67" i="1"/>
  <c r="I165" i="1" l="1"/>
  <c r="K113" i="1"/>
  <c r="K33" i="1"/>
  <c r="J159" i="1"/>
  <c r="K21" i="1"/>
  <c r="K159" i="1"/>
  <c r="K165" i="1"/>
  <c r="I159" i="1"/>
  <c r="K140" i="1"/>
  <c r="K121" i="1"/>
  <c r="K88" i="1"/>
  <c r="K65" i="1"/>
  <c r="K8" i="1"/>
  <c r="J165" i="1"/>
  <c r="I140" i="1"/>
  <c r="J140" i="1"/>
  <c r="J121" i="1"/>
  <c r="I113" i="1"/>
  <c r="J113" i="1"/>
  <c r="J88" i="1"/>
  <c r="I88" i="1"/>
  <c r="J65" i="1"/>
  <c r="J139" i="1" l="1"/>
  <c r="I64" i="1"/>
  <c r="J64" i="1"/>
  <c r="I139" i="1"/>
  <c r="K139" i="1"/>
  <c r="K64" i="1"/>
  <c r="K7" i="1"/>
  <c r="K6" i="1" l="1"/>
  <c r="I56" i="1"/>
  <c r="J56" i="1"/>
  <c r="J38" i="1"/>
  <c r="J35" i="1"/>
  <c r="J34" i="1"/>
  <c r="I23" i="1"/>
  <c r="J23" i="1"/>
  <c r="I22" i="1"/>
  <c r="J22" i="1"/>
  <c r="J11" i="1"/>
  <c r="I9" i="1"/>
  <c r="J9" i="1"/>
  <c r="J33" i="1" l="1"/>
  <c r="J21" i="1"/>
  <c r="J8" i="1"/>
  <c r="I21" i="1"/>
  <c r="I8" i="1"/>
  <c r="I7" i="1" l="1"/>
  <c r="I6" i="1" s="1"/>
  <c r="J7" i="1"/>
  <c r="J6" i="1" s="1"/>
</calcChain>
</file>

<file path=xl/sharedStrings.xml><?xml version="1.0" encoding="utf-8"?>
<sst xmlns="http://schemas.openxmlformats.org/spreadsheetml/2006/main" count="1016" uniqueCount="366">
  <si>
    <t>Статус</t>
  </si>
  <si>
    <t xml:space="preserve">Ответственный исполнитель (Ф.И.О., должность, организация)
</t>
  </si>
  <si>
    <t xml:space="preserve">Ожидаемый результат реализации мероприятия
</t>
  </si>
  <si>
    <t xml:space="preserve">Срок начала реализации
</t>
  </si>
  <si>
    <t xml:space="preserve">Срок окончания реализации (дата контрольного события)
</t>
  </si>
  <si>
    <t>Код бюджетной классификации</t>
  </si>
  <si>
    <t>Объемы бюджетных ассигнований (тыс. руб.), годы</t>
  </si>
  <si>
    <r>
      <rPr>
        <sz val="11"/>
        <rFont val="Times New Roman"/>
        <family val="1"/>
        <charset val="204"/>
      </rPr>
      <t>1</t>
    </r>
  </si>
  <si>
    <r>
      <rPr>
        <sz val="11"/>
        <rFont val="Times New Roman"/>
        <family val="1"/>
        <charset val="204"/>
      </rPr>
      <t>2</t>
    </r>
  </si>
  <si>
    <r>
      <rPr>
        <sz val="11"/>
        <rFont val="Times New Roman"/>
        <family val="1"/>
        <charset val="204"/>
      </rPr>
      <t>3</t>
    </r>
    <r>
      <rPr>
        <sz val="11"/>
        <color theme="1"/>
        <rFont val="Calibri"/>
        <family val="2"/>
        <charset val="204"/>
        <scheme val="minor"/>
      </rPr>
      <t/>
    </r>
  </si>
  <si>
    <r>
      <rPr>
        <sz val="11"/>
        <rFont val="Times New Roman"/>
        <family val="1"/>
        <charset val="204"/>
      </rPr>
      <t>4</t>
    </r>
    <r>
      <rPr>
        <sz val="11"/>
        <color theme="1"/>
        <rFont val="Calibri"/>
        <family val="2"/>
        <charset val="204"/>
        <scheme val="minor"/>
      </rPr>
      <t/>
    </r>
  </si>
  <si>
    <r>
      <rPr>
        <sz val="11"/>
        <rFont val="Times New Roman"/>
        <family val="1"/>
        <charset val="204"/>
      </rPr>
      <t>5</t>
    </r>
    <r>
      <rPr>
        <sz val="11"/>
        <color theme="1"/>
        <rFont val="Calibri"/>
        <family val="2"/>
        <charset val="204"/>
        <scheme val="minor"/>
      </rPr>
      <t/>
    </r>
  </si>
  <si>
    <r>
      <rPr>
        <sz val="11"/>
        <rFont val="Times New Roman"/>
        <family val="1"/>
        <charset val="204"/>
      </rPr>
      <t>6</t>
    </r>
    <r>
      <rPr>
        <sz val="11"/>
        <color theme="1"/>
        <rFont val="Calibri"/>
        <family val="2"/>
        <charset val="204"/>
        <scheme val="minor"/>
      </rPr>
      <t/>
    </r>
  </si>
  <si>
    <r>
      <rPr>
        <sz val="11"/>
        <rFont val="Times New Roman"/>
        <family val="1"/>
        <charset val="204"/>
      </rPr>
      <t>7</t>
    </r>
    <r>
      <rPr>
        <sz val="11"/>
        <color theme="1"/>
        <rFont val="Calibri"/>
        <family val="2"/>
        <charset val="204"/>
        <scheme val="minor"/>
      </rPr>
      <t/>
    </r>
  </si>
  <si>
    <r>
      <rPr>
        <sz val="11"/>
        <rFont val="Times New Roman"/>
        <family val="1"/>
        <charset val="204"/>
      </rPr>
      <t>8</t>
    </r>
    <r>
      <rPr>
        <sz val="11"/>
        <color theme="1"/>
        <rFont val="Calibri"/>
        <family val="2"/>
        <charset val="204"/>
        <scheme val="minor"/>
      </rPr>
      <t/>
    </r>
  </si>
  <si>
    <r>
      <rPr>
        <sz val="11"/>
        <rFont val="Times New Roman"/>
        <family val="1"/>
        <charset val="204"/>
      </rPr>
      <t>10</t>
    </r>
    <r>
      <rPr>
        <sz val="11"/>
        <color theme="1"/>
        <rFont val="Calibri"/>
        <family val="2"/>
        <charset val="204"/>
        <scheme val="minor"/>
      </rPr>
      <t/>
    </r>
  </si>
  <si>
    <r>
      <rPr>
        <sz val="11"/>
        <rFont val="Times New Roman"/>
        <family val="1"/>
        <charset val="204"/>
      </rPr>
      <t>11</t>
    </r>
    <r>
      <rPr>
        <sz val="11"/>
        <color theme="1"/>
        <rFont val="Calibri"/>
        <family val="2"/>
        <charset val="204"/>
        <scheme val="minor"/>
      </rPr>
      <t/>
    </r>
  </si>
  <si>
    <t>Всего по государственной программе</t>
  </si>
  <si>
    <t>X</t>
  </si>
  <si>
    <t>01.01.2011</t>
  </si>
  <si>
    <t>1</t>
  </si>
  <si>
    <t>Подпрограмма 1.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t>
  </si>
  <si>
    <t xml:space="preserve">ОМ 1.1 Нормативно-правовое и организационно-методическое обеспечение реализации мероприятий в области формирования доступной среды
</t>
  </si>
  <si>
    <t>всего</t>
  </si>
  <si>
    <t>1.2</t>
  </si>
  <si>
    <t>ОМ 1.2 Содействие реализации мероприятий субъектов Российской Федерации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t>
  </si>
  <si>
    <t>149 1006 0410250270 521</t>
  </si>
  <si>
    <t>Контрольное событие 1.2.1.1. 
В Минтруд России  представлены  предложения о распределении субсидий на создание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 а также на поддержку учреждений спортивной направленности по адаптивной физической культуре и спорту в субъектах Российской Федерации</t>
  </si>
  <si>
    <t>не указан</t>
  </si>
  <si>
    <t>1.4</t>
  </si>
  <si>
    <t>ОМ 1.4 Обеспечение информационной доступности для инвалидов</t>
  </si>
  <si>
    <t>071 0410 0410490019 244</t>
  </si>
  <si>
    <t>149 1006 0410490059 611</t>
  </si>
  <si>
    <t xml:space="preserve">Реализация права инвалидов по слуху на доступ к информации в формате телевизионных программ
</t>
  </si>
  <si>
    <t>Государственная финансовая поддержка выпуска книжной продукции для инвалидов по зрению, в том числе выполненных рельефно-точечным шрифтом Брайля, плоскопечатным крупно-шрифтовым способом</t>
  </si>
  <si>
    <t>Государственная финансовая поддержка выпуска периодических изданий (газет, журналов) для инвалидов по зрению, в том числе выполненных рельефно-точечным шрифтом Брайля, плоскопечатным крупно-шрифтовым способом</t>
  </si>
  <si>
    <t>Реализация права инвалидов на доступ к информации. Обеспечение бесперебойного выпуска периодических печатных изданий для инвалидов, которые широко освещают проблемы людей с ограниченными физическими возможностями, способствуют их интеграции в общество</t>
  </si>
  <si>
    <t>Оперативное предоставление актуальной информации в доступном для инвалидов формате по вопросам защиты прав инвалидов</t>
  </si>
  <si>
    <t>01.01.2015</t>
  </si>
  <si>
    <t>1.5</t>
  </si>
  <si>
    <t>ОМ 1.5 Организация социологических исследований и общественно-просветительских кампаний в сфере формирования доступной среды для инвалидов и других маломобильных групп населения</t>
  </si>
  <si>
    <t>Преодоление неблагоприятного социального положения инвалидов, расширение их участия в гражданской, политической, экономической и культурной жизни наравне с другими членами общества</t>
  </si>
  <si>
    <t>2</t>
  </si>
  <si>
    <t>Подпрограмма 2. Совершенствование системы комплексной реабилитации и абилитации инвалидов</t>
  </si>
  <si>
    <t>ОМ 2.1 Нормативно-правовое и организационно-методическое обеспечение реализации мероприятий, направленных на совершенствование комплексной реабилитации и абилитации инвалидов</t>
  </si>
  <si>
    <t>149 1006 0420190019 244</t>
  </si>
  <si>
    <t>149 1006 0420190059 611</t>
  </si>
  <si>
    <t>172 0401 042019999 244</t>
  </si>
  <si>
    <t>Выпуск универсального справочника по трудоустройству инвалидов с различными ограничениями возможностей здоровья и его ежегодная актуализация</t>
  </si>
  <si>
    <t xml:space="preserve">Создание методического и методологического федерального центра по комплексной реабилитации и абилитации инвалидов и детей-инвалидов </t>
  </si>
  <si>
    <t>Разработка (актуализация) национальных стандартов в области технических средств реабилитации и специальных средств для самообслуживания и ухода</t>
  </si>
  <si>
    <t>ОМ 2.2 Предоставление государственных гарантий инвалидам</t>
  </si>
  <si>
    <t>149 1006 0420290019 244</t>
  </si>
  <si>
    <t>149 1002 0420265030 810</t>
  </si>
  <si>
    <t>149 1003 0420239570 550</t>
  </si>
  <si>
    <t>149 1003 0420251300 530</t>
  </si>
  <si>
    <t>149 1003 0420252800 530</t>
  </si>
  <si>
    <t>Объективная оценка уровня удовлетворенности граждан качеством предоставления государственной услуги по  обеспечению инвалидов техническими средствами реабилитации, от общего числа граждан, получивших технические средства реабилитации</t>
  </si>
  <si>
    <t>Реализация права инвалидов на реабилитацию</t>
  </si>
  <si>
    <t>Реализация права инвалидов на обеспечение техническими средствами реабилитации</t>
  </si>
  <si>
    <t>Выплата компенсации инвалидам страховых премий по договорам обязательного страхования гражданской ответственности владельцев транспортных средств</t>
  </si>
  <si>
    <t>ОМ 2.3 Повышение квалификации специалистов в сфере реабилитации и абилитации инвалидов</t>
  </si>
  <si>
    <t>777 1102 0420399999 244</t>
  </si>
  <si>
    <t>ОМ 2.4 Оказание государственной поддержки общественным организациям инвалидов и иным некоммерческим организациям</t>
  </si>
  <si>
    <t>149 1006 0420462470 630</t>
  </si>
  <si>
    <t>149 1006 0420460210 630</t>
  </si>
  <si>
    <t>Обеспечение уставной деятельности общероссийских общественных организаций инвалидов</t>
  </si>
  <si>
    <t>ОМ 2.6 Содействие реализации мероприятий субъектов Российской Федерации в сфере реабилитации и абилитации инвалидов</t>
  </si>
  <si>
    <t>149 1006 0420655140 521</t>
  </si>
  <si>
    <t>3</t>
  </si>
  <si>
    <r>
      <rPr>
        <sz val="11"/>
        <rFont val="Times New Roman"/>
        <family val="1"/>
        <charset val="204"/>
      </rPr>
      <t>Подпрограмма 3. Совершенствование государственной системы медико-социальной экспертизы</t>
    </r>
  </si>
  <si>
    <t>ОМ 3.1 Совершенствование организации и проведения медико-социальной экспертизы</t>
  </si>
  <si>
    <t>149 1006 0430190019 244</t>
  </si>
  <si>
    <t>149 1006 0430190059 244</t>
  </si>
  <si>
    <t>172 0401 0430199999 244</t>
  </si>
  <si>
    <t>Объективная оценка уровня удовлетворенности граждан качеством предоставления государственной услуги по проведению медико-социальной экспертизы</t>
  </si>
  <si>
    <t>Внедрение электронной системы управления очередью в учреждениях медико-социальной экспертизы, оптимизация управления потоком посетителей, повышение качества предоставления государственной услуги по проведению медико-социальной экспертизы, обеспечение информирования граждан по вопросам проведения медико-социальной экспертизы</t>
  </si>
  <si>
    <t>ОМ 3.2 Повышение квалификации специалистов учреждений медико-социальной экспертизы</t>
  </si>
  <si>
    <t>Профессиональная переподготовка, проведение циклов общего и тематического повышения квалификаций</t>
  </si>
  <si>
    <t>149 1002 0430490059 111</t>
  </si>
  <si>
    <t>149 1002 0430490059 119</t>
  </si>
  <si>
    <t>ОМ 3.4 Обеспечение деятельности учреждений медико-социальной экспертизы</t>
  </si>
  <si>
    <t>149 1002 0430490059 611</t>
  </si>
  <si>
    <t>149 1006 0430490059 611</t>
  </si>
  <si>
    <t>149 1002 0430490059 612</t>
  </si>
  <si>
    <t>149 1006 04304 90059 612</t>
  </si>
  <si>
    <t>149 1002 04304 90019 242</t>
  </si>
  <si>
    <t>149 1002 0430490059 242</t>
  </si>
  <si>
    <t>149 1002 0430490059 243</t>
  </si>
  <si>
    <t>149 1002 0430490059 244</t>
  </si>
  <si>
    <t>149 1006 0430490019 244</t>
  </si>
  <si>
    <t>149 1002 0430490059 321</t>
  </si>
  <si>
    <t>149 1002 0430490059 831</t>
  </si>
  <si>
    <t>149 1002 0430490059 851</t>
  </si>
  <si>
    <t>149 1002 0430490059 852</t>
  </si>
  <si>
    <t>149 1002 0430490059 853</t>
  </si>
  <si>
    <t>388 1002 0430490059 242</t>
  </si>
  <si>
    <t>388 1002 0430490059 244</t>
  </si>
  <si>
    <t>388 1002 043049059 611</t>
  </si>
  <si>
    <t>388 1002 0430490059 851</t>
  </si>
  <si>
    <t>388 1002 0430490059 852</t>
  </si>
  <si>
    <t>149 1002 0430490059 112</t>
  </si>
  <si>
    <t>149 1002 04304 93999 112</t>
  </si>
  <si>
    <t>149 1002 0430493974 112</t>
  </si>
  <si>
    <t>149 1002 0430493987 112</t>
  </si>
  <si>
    <t>388 1002 0430490059 111</t>
  </si>
  <si>
    <t>388 1002 0430490059 112</t>
  </si>
  <si>
    <t>388 1002 0430493987 112</t>
  </si>
  <si>
    <t>388 1002 0430490059 119</t>
  </si>
  <si>
    <t>Обеспечение деятельности учреждений медико-социальной экспертизы</t>
  </si>
  <si>
    <t>Контрольное событие 3.4.1.2. Обеспечена адресная поставка стационарных автоматизированных рабочих мест для оснащения структурных подразделений федеральных государственных учреждений медико-социальной экспертизы</t>
  </si>
  <si>
    <t>Контрольное событие 1.2.1.3. Заключены соглашения с субъектами Российской Федерации, предоставлены субсидии из федерального бюджета бюджетам субъектов Российской Федерации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t>
  </si>
  <si>
    <r>
      <rPr>
        <sz val="11"/>
        <rFont val="Times New Roman"/>
        <family val="1"/>
        <charset val="204"/>
      </rPr>
      <t>не указан</t>
    </r>
  </si>
  <si>
    <t>Мероприятие 2.2.2. Создание ресурсных учебно-методических центров по обучению инвалидов и лиц с ограниченными возможностями на базе образовательных организаций высшего образования (не менее 21 центра)</t>
  </si>
  <si>
    <t>Мероприятие 2.2.3. Проведение репрезентативных социологических исследований оценки уровня удовлетворенности граждан качеством предоставления государственной услуги по обеспечению инвалидов техническими средствами реабилитации, от общего числа граждан, получивших технические средства реабилитации</t>
  </si>
  <si>
    <t>Контрольное событие 2.4.1.1. Заключен государственный контракт на оказание услуг по разработке и реализации эффективной системы профессиональной ориентации и мотивации людей с инвалидностью к получению рабочих профессий через организацию системы конкурсов профессионального мастерства для людей с инвалидностью с учетом передового международного опыта Международной Федерации Абилимпикс (International Abilympic Federation)</t>
  </si>
  <si>
    <t>Мероприятие 2.4.2. Предоставление из федерального бюджета субсидий на государственную поддержку общероссийских общественных организаций инвалидов</t>
  </si>
  <si>
    <t>Контрольное событие 2.4.2.2. Оказана финансовая поддержка  общероссийским общественным организациям инвалидов на реализацию мероприятий, направленных на решение социальных проблем инвалидов в целях реабилитации и социальной интеграции инвалидов, а также на укрепление материально-технической базы этих организаций</t>
  </si>
  <si>
    <t>Разработка (актуализация) национальных стандартов в области формирования доступной среды (межгосударственные и национальные стандарты)</t>
  </si>
  <si>
    <t>149 1006 0410590019 244</t>
  </si>
  <si>
    <t>172 0401 0410199999 244</t>
  </si>
  <si>
    <t>Отработка подходов по формированию системы комплексной реабилитации и абилитации инвалидов, в том числе детей-инвалидов, на уровне субъекта Российской Федерации</t>
  </si>
  <si>
    <t>Мероприятие 3.2.2. Проведение конференций по проблемам медико-социальной экспертизы и реабилитации</t>
  </si>
  <si>
    <t>Контрольное событие 3.2.2.1. Проведены конференции по проблемам медико-социальной экспертизы и реабилитации</t>
  </si>
  <si>
    <t>Мероприятие 3.2.1. Обучение (подготовка, переподготовка, повышение квалификации) специалистов учреждений медико-социальной экспертизы</t>
  </si>
  <si>
    <t>Контрольное событие 1.2.1.2. Утверждено распределение субсидий  из федерального бюджета бюджетам субъектов Российской Федерации на софинансирование расходов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t>
  </si>
  <si>
    <t>Реализация мероприятий, позволяющих обеспечивать комплексную помощь в части получения детьми-инвалидами доступного качественного образования</t>
  </si>
  <si>
    <t>Мероприятие 2.2.1. Создание в субъектах Российской Федерации  базовых профессиональных образовательных организаций, обеспечивающих поддержку региональных систем инклюзивного профессионального образования инвалидов (не менее 85 организаций)</t>
  </si>
  <si>
    <t>Контрольное событие 2.2.3.2. Проведена оценка эффективности работы применяемых методов по повышению уровня удовлетворенности граждан качеством предоставления государственной услуги по обеспечению инвалидов техническими средствами реабилитации, от общего числа граждан, получивших технические средства реабилитации</t>
  </si>
  <si>
    <t xml:space="preserve"> Повышение  эффективности государственного управления в области оказания услуг инвалидам и их социального обеспечения</t>
  </si>
  <si>
    <t xml:space="preserve">Проведение конференций по проблемам медико-социальной экспертизы
</t>
  </si>
  <si>
    <t>Мероприятие 3.4.1. Обеспечение деятельности подведомственных Минтруду России и ФМБА России федеральных учреждений медико-социальной экспертизы</t>
  </si>
  <si>
    <t>Мероприятие 3.4.2. Повышение оплаты труда медицинским работникам федеральных государственных учреждений медико-социальной экспертизы, подведомственных Минтруду России и ФМБА России</t>
  </si>
  <si>
    <t>Контрольное событие 3.4.1.1. Обеспечена деятельность подведомственных Минтруду России и ФМБА России федеральных учреждений медико-социальной экспертизы в части оплаты коммунальных услуг, содержания имущества, арендной платы и прочих расходов, необходимых для функционирования указанных учреждений</t>
  </si>
  <si>
    <t>Контрольное событие 3.4.2.1. Достигнуты соответствующие показатели соотношения средней заработной платы врачей, среднего и младшего медицинского персонала подведомственных Минтруду России и ФМБА России федеральных учреждений медико-социальной экспертизы к среднемесячной начисленной заработной плате наемных работников в организациях, у индивидуальных предпринимателей и физических лиц (среднемесячного дохода от трудовой деятельности) по субъектам Российской Федерации</t>
  </si>
  <si>
    <t>Рост заработной платы врачей и работников, предоставляющих
медицинские услуги системы медико-социальной экспертизы, среднего и младшего медицинского персонала, обеспечивающего предоставление медицинских услуг системы медико-социальной экспертизы</t>
  </si>
  <si>
    <t>№ п/п</t>
  </si>
  <si>
    <r>
      <rPr>
        <sz val="11"/>
        <rFont val="Times New Roman"/>
        <family val="1"/>
        <charset val="204"/>
      </rPr>
      <t>12</t>
    </r>
    <r>
      <rPr>
        <sz val="11"/>
        <color theme="1"/>
        <rFont val="Calibri"/>
        <family val="2"/>
        <charset val="204"/>
        <scheme val="minor"/>
      </rPr>
      <t/>
    </r>
  </si>
  <si>
    <t>149 0705 0430290059 611</t>
  </si>
  <si>
    <t>Мероприятие 1.1.3. Разработка (актуализация) национальных стандартов в области формирования доступной среды с учетом принципа «универсального дизайна»</t>
  </si>
  <si>
    <t>Мероприятие 2.1.1. Разработка учебно-методических комплектов для обучения детей-инвалидов в соответствии с федеральными государственными образовательными стандартами образования обучающихся с ограниченными возможностями здоровья</t>
  </si>
  <si>
    <t>Контрольное событие 2.1.1.1. Сформированы учебно-методические комплекты для обучения детей-инвалидов в соответствии с федеральными государственными образовательными стандартами образования обучающихся с ограниченными возможностями здоровья</t>
  </si>
  <si>
    <t>Мероприятие 2.2.4. Предоставление из федерального бюджета субсидий стационарам сложного протезирования на оплату дней пребывания инвалидов в стационарах</t>
  </si>
  <si>
    <t xml:space="preserve">Контрольное событие 2.2.4.1. Произведена оплата дней пребывания инвалидов в стационарах сложного протезирования </t>
  </si>
  <si>
    <t>Мероприятие 2.2.5. Обеспечение инвалидов техническими средствами реабилитации, включая изготовление и ремонт протезно-ортопедических изделий</t>
  </si>
  <si>
    <t>Контрольное событие 2.2.5.1. Оказана услуга по предоставлению инвалидам технических средств реабилитации, включая изготовление и ремонт протезно-ортопедических изделий</t>
  </si>
  <si>
    <t>Мероприятие 2.2.6. Выплата компенсации инвалидам страховых премий по договорам обязательного страхования гражданской ответственности владельцев транспортных средств</t>
  </si>
  <si>
    <t>Контрольное событие 2.2.6.1. Произведены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</si>
  <si>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Мероприятие 2.4.3. Оказание государственной поддержки отдельным общественным и иным некоммерческим организациям в части поддержки реабилитационных центров для инвалидов, а также школ подготовки собак-проводников</t>
  </si>
  <si>
    <t>Мероприятие 3.1.1. Проведение репрезентативных социологических исследований оценки уровня удовлетворенности граждан качеством предоставления государственной услуги по медико-социальной экспертизе</t>
  </si>
  <si>
    <t>Контрольное событие 3.1.1.2. Проведена оценка уровня удовлетворенности граждан качеством предоставления государственной услуги по медико-социальной экспертизе, в  том числе по субъектам Российской Федерации, входящим в состав Дальневосточного федерального округа</t>
  </si>
  <si>
    <t>Мероприятие 2.4.1. Информационная и организационная поддержка программы развития «Абилимпикс» в части  создания новой эффективной системы профессиональной ориентации, мотивации, социальной реабилитации и трудоустройства людей с инвалидностью</t>
  </si>
  <si>
    <t>Контрольное событие 2.2.2.3. Создана сеть ресурсных учебно-методических центров по обучению инвалидов и лиц с ограниченными возможностями на базе образовательных организаций высшего образования</t>
  </si>
  <si>
    <t>Контрольное событие 2.2.2.1. Определен примерный порядок организации взаимодействия ресурсных учебно-методических центров по обучению инвалидов и лиц с ограниченными возможностями здоровья с образовательными организациями высшего образования по вопросам обеспечения доступности и качества высшего образования для инвалидов и лиц с ограниченными возможностями здоровья (утвержден приказ Минобрнауки России)</t>
  </si>
  <si>
    <t>Контрольное событие 2.2.2.2. Определено примерное положение о ресурсном учебно-методическом центре по обучению инвалидов и лиц с ограниченными возможностями здоровья на базе образовательной организации высшего образования (утвержден приказ Минобрнауки России)</t>
  </si>
  <si>
    <t>Контрольное событие 3.2.1.1. Проведено обучение  специалистов учреждений медико-социальной экспертизы по дополнительным профессиональным программам</t>
  </si>
  <si>
    <t xml:space="preserve">Контрольное событие 2.2.3.1. Заключены государственные контракты на оказание услуг по подготовке и проведению репрезентативных социологических исследований  оценки уровня удовлетворенности граждан качеством предоставления государственной услуги по обеспечению инвалидов техническими средствами реабилитации, от общего числа граждан, получивших технические средства реабилитации,  в том числе по субъектам Российской Федерации, входящим в состав Дальневосточного федерального округа
</t>
  </si>
  <si>
    <t>Контрольное событие 3.1.3.1. Учреждения медико-социальной  экспертизы оснащены оборудованием с целью оптимизации  управления потоком посетителей, повышение качества предоставления государственной услуги по проведению медико-социальной экспертизы, обеспечение информирования граждан по вопросам проведения медико-социальной экспертизы</t>
  </si>
  <si>
    <t>Мероприятие 2.3.2. Обучение специалистов, обеспечивающих учебно-тренировочный процесс среди инвалидов и других маломобильных групп населения</t>
  </si>
  <si>
    <t xml:space="preserve">Контрольное событие 2.3.2.1. Обучены специалисты, обеспечивающие учебно-тренировочный процесс среди инвалидов и других маломобильных групп населения </t>
  </si>
  <si>
    <t>Контрольное событие 2.4.2.1. Заключены соглашения о предоставлении субсидий из федерального бюджета на государственную поддержку общероссийских общественных организаций инвалидов</t>
  </si>
  <si>
    <t>Создание в субъектах Российской Федерации  базовых профессиональных образовательных организаций, обеспечивающих поддержку региональных систем инклюзивного профессионального образования инвалидов (не менее 85 организаций)
Создание ресурсных учебно-методических центров по обучению инвалидов и лиц с ограниченными возможностями на базе образовательных организаций высшего образования (не менее 21 центра)
Объективная оценка уровня удовлетворенности граждан качеством предоставления государственной услуги по  обеспечению инвалидов техническими средствами реабилитации, от общего числа граждан, получивших технические средства реабилитации
Реализация права инвалидов на реабилитацию
Реализация права инвалидов на обеспечение техническими средствами реабилитации
Выплата компенсации инвалидам страховых премий по договорам обязательного страхования гражданской ответственности владельцев транспортных средств</t>
  </si>
  <si>
    <t xml:space="preserve">Созданы в субъектах Российской Федерации  базовые профессиональные образовательные организации, обеспечивающие поддержку региональных систем инклюзивного профессионального образования инвалидов (не менее 85 организаций)
</t>
  </si>
  <si>
    <t>Созданы ресурсные учебно-методические центры по обучению инвалидов и лиц с ограниченными возможностями на базе образовательных организаций высшего образования (не менее 21 центра)</t>
  </si>
  <si>
    <t xml:space="preserve">Обеспечение деятельности учреждений медико-социальной экспертизы
Рост заработной платы врачей и работников,
предоставляющих медицинские услуги системы медико-социальной экспертизы, среднего и младшего медицинского персонала, обеспечивающего предоставление медицинских услуг системы медико-социальной экспертизы
</t>
  </si>
  <si>
    <t xml:space="preserve">Томилова М.В.  заместитель Министра Минспорт  России </t>
  </si>
  <si>
    <t>Минтруд России</t>
  </si>
  <si>
    <t>Абрамов А.В.   Руководитель    Росстандарт</t>
  </si>
  <si>
    <t>Абрамов А.В.  Руководитель    Росстандарт</t>
  </si>
  <si>
    <t xml:space="preserve">Томилова М.В.   заместитель Министра Минспорт  России </t>
  </si>
  <si>
    <t>Абрамов А.В.  Руководитель     Росстандарт</t>
  </si>
  <si>
    <t xml:space="preserve">Волин А.К.         заместитель Министра         Минкомсвязь России     </t>
  </si>
  <si>
    <t xml:space="preserve">Волин А.К.         заместитель Министра          Минкомсвязь России     </t>
  </si>
  <si>
    <t xml:space="preserve">Пуля Ю.С.            Начальник Управления периодической печати, книгоиздания и полиграфии            Роспечать </t>
  </si>
  <si>
    <t>Абрамов А.В.    Руководитель       Росстандарт</t>
  </si>
  <si>
    <t>Абрамов А.В.   Руководитель
Росстандарт</t>
  </si>
  <si>
    <t xml:space="preserve">Томилова М.В.    заместитель Министра Минспорт  России </t>
  </si>
  <si>
    <t>Дроздов А.В.     Председатель Правления ПФР</t>
  </si>
  <si>
    <t>073 0705 0410190019 244</t>
  </si>
  <si>
    <t>очередной год
(2019 год)</t>
  </si>
  <si>
    <t xml:space="preserve"> первый год планового периода
(2020 год)</t>
  </si>
  <si>
    <t>второй год планового периода
(2021 год)</t>
  </si>
  <si>
    <t>073 0709 0410190019 244</t>
  </si>
  <si>
    <t>30.09.2019
30.09.2020
30.09.2021</t>
  </si>
  <si>
    <t>31.12.2019
31.12.2020
31.12.2021</t>
  </si>
  <si>
    <t>30.09.2019 30.09.2020
30.09.2021</t>
  </si>
  <si>
    <t>01.03.2019
01.03.2020
01.03.2021</t>
  </si>
  <si>
    <t>31.12.2019
31.12.2020 31.12.2021</t>
  </si>
  <si>
    <t>15.02.2019
15.02.2020
15.02.2021</t>
  </si>
  <si>
    <t>31.05.2019 31.05.2020 31.05.2021</t>
  </si>
  <si>
    <t>073 0702 0420190019 244</t>
  </si>
  <si>
    <t>073 0709 0420190059 611</t>
  </si>
  <si>
    <t>149 1006 0420190059 612</t>
  </si>
  <si>
    <t>31.12.2019 31.12.2020 31.12.2021</t>
  </si>
  <si>
    <t>30.06.2019
30.06.2020
30.06.2021</t>
  </si>
  <si>
    <t>31.12.2019 31.12.2020
31.12.2021</t>
  </si>
  <si>
    <t>073 0704 0420250270 521</t>
  </si>
  <si>
    <t>075 0706 0420290059 611</t>
  </si>
  <si>
    <t>01.07.2019 01.07.2020
01.07.2021</t>
  </si>
  <si>
    <t>30.06.2019 30.06.2020 30.06.2021</t>
  </si>
  <si>
    <t>31.12.2019 
31.12.2020 
31.12.2021</t>
  </si>
  <si>
    <t>01.08.2019
01.08.2020
01.08.2021</t>
  </si>
  <si>
    <t>073 0705 0420390019 244</t>
  </si>
  <si>
    <t>30.11.2019 30.11.2020 30.11.2021</t>
  </si>
  <si>
    <t>073 0709 0420490019 244</t>
  </si>
  <si>
    <t xml:space="preserve">1.07.2019
1.07.2020
</t>
  </si>
  <si>
    <t xml:space="preserve">Сильянов Е.А.         Директор Департамента государственной политики в сфере защиты прав детей Минпросвещения России
Абрамов А.В.   Руководитель
Росстандарт
</t>
  </si>
  <si>
    <t>Сильянов Е.А.         Директор Департамента государственной политики в сфере защиты прав детей Минпросвещения России</t>
  </si>
  <si>
    <t xml:space="preserve">Сильянов Е.А.         Директор Департамента государственной политики в сфере защиты прав детей Минпросвещения России
Томилова М.В.    заместитель Министра     Минспорт  России </t>
  </si>
  <si>
    <t xml:space="preserve">Черноскутова И.А.   Директор Департамента государственной политики в сфере профессионального образования и опережающей подготовки кадров Минпросвещения России </t>
  </si>
  <si>
    <t>УТВЕРЖДЕН 
приказом Министерства
труда и социальной защиты
Российской Федерации 
от ___ ____________ 2019 г. № ______</t>
  </si>
  <si>
    <t xml:space="preserve">Сильянов Е.А.         Директор Департамента государственной политики в сфере защиты прав детей Минпросвещения России
Томилова М.В.    заместитель Министра Минспорт  России </t>
  </si>
  <si>
    <t>Мероприятие 1.5.1. Подготовка и проведение репрезентативных социологических исследований оценки инвалидами отношения граждан Российской Федерации к проблемам инвалидов, оценки инвалидами состояния доступности приоритетных объектов и услуг в приоритетных сферах жизнедеятельности, оценки признания гражданами Российской Федерации навыков, достоинств и способностей инвалидов</t>
  </si>
  <si>
    <t>Мероприятие 1.4.1. Организация скрытого субтитрирования телевизионных программ общероссийских обязательных общедоступных каналов</t>
  </si>
  <si>
    <t xml:space="preserve">Контрольное событие 1.2.1.4. 
Созданы условия для получения детьми-инвалидами качественного образования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в соответствии с заключенными соглашениями </t>
  </si>
  <si>
    <t>Контрольное событие 1.2.1.5. 
Обеспечена поддержка учреждений спортивной направленности по адаптивной физической культуре и спорту в субъектах Российской Федерации</t>
  </si>
  <si>
    <t>Контрольное событие 1.4.1.1. Проведены работы по субтитрированию телевизионных программ на общероссийских обязательных общедоступных каналах</t>
  </si>
  <si>
    <t>Мероприятие 1.4.2. Субсидии издательствам и издающим организациям на реализацию социально значимых проектов, выпуск книг, изданий, в том числе учебников и учебных пособий, для инвалидов по зрению</t>
  </si>
  <si>
    <t>Контрольное событие 1.4.2.1. Выпущена книжная продукция для инвалидов по зрению, в том числе рельефно-точечным шрифтом Брайля, плоскопечатным крупно-шрифтовым способом</t>
  </si>
  <si>
    <t>Мероприятие 1.4.3. Субсидии редакциям печатных средств массовой информации и издающим организациям для инвалидов по зрению</t>
  </si>
  <si>
    <t>Контрольное событие 1.4.3.1. Выпущены периодические издания (газеты, журналы) для инвалидов по зрению, в том числе рельефно-точечным шрифтом Брайля, плоскопечатным крупно-шрифтовым способом</t>
  </si>
  <si>
    <t>Мероприятие 1.4.4. Субсидии редакциям печатных средств массовой информации и издающим организациям для инвалидов</t>
  </si>
  <si>
    <t>Контрольное событие 1.4.4.1. Выпущены периодические печатные издания (газеты, журналы) для инвалидов, широко освещающие проблемы людей с ограниченными физическими возможностями и способствующие их интеграции в общество</t>
  </si>
  <si>
    <t>Мероприятие 1.4.5. Сопровождение и поддержка федерального центра информационно-справочной поддержки граждан по вопросам инвалидности, в том числе женщин-инвалидов и девочек-инвалидов</t>
  </si>
  <si>
    <t>Контрольное событие 1.4.5.1. Осуществлена поддержка федерального центра информационно-справочной поддержки граждан по вопросам инвалидности, в том числе женщин-инвалидов и девочек-инвалидов</t>
  </si>
  <si>
    <t xml:space="preserve">Мероприятие 1.5.2. Организация и проведение серии информационно-методических семинаров по распространению идей, принципов и средств формирования доступной среды для инвалидов и других маломобильных групп населения в субъектах Российской Федерации </t>
  </si>
  <si>
    <t xml:space="preserve">Контрольное событие 1.5.2.1. Заключены государственные контракты  на оказание услуг по разработке программы обучения и организации проведения серии информационно-методических семинаров по распространению идей, принципов и средств формирования доступной среды для инвалидов и других маломобильных групп населения в субъектах Российской Федерации </t>
  </si>
  <si>
    <t xml:space="preserve">Контрольное событие 1.5.2.2. Определена программа обучения и проведены серии информационно-методических семинаров по распространению идей, принципов и средств формирования доступной среды для инвалидов и других маломобильных групп населения в субъектах Российской Федерации </t>
  </si>
  <si>
    <t>Мероприятие 2.1.3. Разработка (актуализация) сборника по трудоустройству инвалидов, сформированного на основе успешно реализованных региональных практик и мероприятий, осуществляемых, в том числе социально ориентированными некоммерческими организациями</t>
  </si>
  <si>
    <t>Контрольное событие 2.1.3.1. Актуализирован сборник по трудоустройству инвалидов, сформированный на основе успешно реализованных региональных практик и мероприятий, осуществляемых, в том числе социально ориентированными некоммерческими организациями</t>
  </si>
  <si>
    <t>Мероприятие 2.1.4. Создание методического и методологического федерального центра по комплексной реабилитации и абилитации инвалидов и детей-инвалидов (создание центра планируется поэтапно)</t>
  </si>
  <si>
    <t>Контрольное событие 2.1.4.1.Обеспечена деятельность методического и методологического  центра по комплексной реабилитации и абилитации инвалидов и детей-инвалидов посредством  разработки, актуализации и внедрения стандартов по основным направлениям реабилитации и абилитации инвалидов и детей-инвалидов</t>
  </si>
  <si>
    <t xml:space="preserve">Контрольное событие 2.1.4.2. Актуализированы положения федерального законодательства по вопросам реабилитации и абилитации инвалидов </t>
  </si>
  <si>
    <t>Контрольное событие 2.1.4.3. Определены (актуализированы) примерные стандарты по организации основных направлений реабилитации и абилитации инвалидов, в том числе детей-инвалидов</t>
  </si>
  <si>
    <t>Мероприятие 2.6.1.  Реализация в субъектах Российской Федерации мероприятий, включенных в программы субъектов Российской Федерации, разработанные на основе типовой программы субъекта Российской Федерации по формированию системы комплексной реабилитации и абилитации инвалидов, в том числе детей-инвалидов</t>
  </si>
  <si>
    <t>Мероприятие 3.1.2. Проведение независимой оценки качества условий оказания услуг федеральными учреждениями медико-социальной экспертизы</t>
  </si>
  <si>
    <t xml:space="preserve">Контрольное событие 3.1.2.1.                              Организован сбор и обобщение информации о качестве условий оказания услуг федеральными учреждениями медико-социальной экспертизы
</t>
  </si>
  <si>
    <t>Контрольное событие 3.1.2.2. Проведена оценка качества условий оказания услуг федеральными учреждениями медико-социальной экспертизы</t>
  </si>
  <si>
    <t>Мероприятие 3.1.3. Внедрение электронной системы управления очередью в учреждениях медико-социальной экспертизы</t>
  </si>
  <si>
    <t>Наименование подпрограммы, ВЦП, основного мероприятия, мероприятия ФЦП, контрольного события программы***</t>
  </si>
  <si>
    <t xml:space="preserve">01.07.2019
</t>
  </si>
  <si>
    <t>25.01.2019
25.01.2020
25.01.2021</t>
  </si>
  <si>
    <t>Мероприятие 2.1.5. Разработка (актуализация) национальных стандартов в области технических средств реабилитации и специальных средств для самообслуживания и ухода</t>
  </si>
  <si>
    <t>172 0401 0420199999 244</t>
  </si>
  <si>
    <t>Мероприятие 3.1.5. Формирование и ведение федерального реестра инвалидов</t>
  </si>
  <si>
    <t xml:space="preserve">Контрольное событие 3.1.5.2. 
Введена в полномасштабное использование федеральная государственная информационная система "Федеральный реестр инвалидов" **
</t>
  </si>
  <si>
    <t>388 1002 0430490059 611</t>
  </si>
  <si>
    <t>Обеспечение выпуска литературы для инвалидов по зрению</t>
  </si>
  <si>
    <t>Контрольное событие 1.4.7.1. Обновлено специальное оборудование типографии  открытого акционерного общества "Московская специализированная типография № 27"для выпуска литературы для инвалидов по зрению</t>
  </si>
  <si>
    <t>135 1202 0410460221 812</t>
  </si>
  <si>
    <t>Контрольное событие 3.1.6.1.  Определены критерии, используемые федеральными государственными учреждениями медико-социальной экспертизы  при определении степени утраты профессиональной трудоспособности в результате несчастных случаев на производстве и профессиональных заболеваний (утвержден приказ Минтруда России)</t>
  </si>
  <si>
    <t xml:space="preserve">Мероприятие 3.1.6. Актуализация критериев, используемых федеральными государственными учреждениями медико-социальной экспертизы  при определении степени утраты профессиональной трудоспособности в результате несчастных случаев на производстве и профессиональных заболеваний </t>
  </si>
  <si>
    <t xml:space="preserve">*Реализация мероприятия предусматривает проведение оценки эффективности работы применяемых методов по повышению уровня толерантности граждан Российской Федерации к инвалидам,  оценки инвалидами состояния доступности приоритетных объектов и услуг в приоритетных сферах жизнедеятельности, а также оценки признания гражданами навыков, достоинств и способностей инвалидов, в том числе по субъектам Российской Федерации, входящим в состав Дальневосточного федерального округа
**Полномасштабное использование Федеральной государственной информационной системы "Федеральный реестр инвалидов"  предполагает использование реестра при предоставлении инвалидам государственных услуг
*** ОМ 1.3. Реализация мероприятий, направленных на расширение использования русского жестового языка; ОМ 2.5 Реализация мероприятий, направленных на формирование современной отечественной отрасли производства товаров для инвалидов, в том числе средств реабилитации; ОМ 3.3 Организация и проведение пилотных проектов в субъектах Российской Федерации; ОМ 3.5 Укрепление материально-технической базы учреждений медико-социальной экспертизы, исключены в виду окончания срока реализации
</t>
  </si>
  <si>
    <t>10.08.2019 10.08.2020  10.08.2021</t>
  </si>
  <si>
    <t>30.06.2019 30.06.2020
30.06.2021</t>
  </si>
  <si>
    <t xml:space="preserve"> 30.11.2019 30.11.2020
30.11.2021</t>
  </si>
  <si>
    <t xml:space="preserve">30.06.2019
</t>
  </si>
  <si>
    <t>Мероприятие 1.1.1. Проведение курсов повышения квалификации руководящих, педагогических работников и учебно-вспомогательного персонала по вопросам организации дошкольного, общего и дополнительного образования детей-инвалидов, инвалидов</t>
  </si>
  <si>
    <t>Повышение квалификации руководящих, педагогических работников и учебно-вспомогательного персонала по вопросам организации дошкольного, общего и дополнительного образования детей-инвалидов, инвалидов</t>
  </si>
  <si>
    <t>Контрольное событие 1.1.2.2. Проведен мониторинг   мероприятий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образования детей-инвалидов, включая создание универсальной безбарьерной среды для беспрепятственного доступа и оснащение образовательных организаций специальным, в том числе учебным, реабилитационным, компьютерным оборудованием и автотранспортом</t>
  </si>
  <si>
    <t>Контрольное событие 1.1.2.1. Заключен государтсвенный контракт на осуществление мониторинга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образования детей-инвалидов</t>
  </si>
  <si>
    <t>Мероприяите 1.1.2. Организационно-методическое сопровождение мероприятий по созданию в дошкольных образовательных, общебразовательных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образования детей-инвалидов, включая создание универсальной безбарьерной среды для беспрепятственного доступа и оснащение образовательных организаций специальным, в том числе учебным, реабилитационным, компьютерным оборудованием и автотранспортом</t>
  </si>
  <si>
    <t>Повышение эффективности планирования и реализации мероприятий,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 а также мероприятий по поддержке учреждений спортивной направленности по адаптивной физической культуре и спорту в субъектах Российской Федерации</t>
  </si>
  <si>
    <t>20.12.2019
20.12.2020
20.12.2021</t>
  </si>
  <si>
    <t>Представлена оценка инвалидами отношения граждан Российской Федерации к проблемам инвалидов, оценка инвалидами состояния доступности приоритетных объектов и услуг в приоритетных сферах жизнедеятельности, оценка признания гражданами Российской Федерации навыков, достоинств и способностей инвалидов
Преодоление неблагоприятного социального положения инвалидов, расширение их участия в гражданской, политической, экономической и культурной жизни наравне с другими членами общества</t>
  </si>
  <si>
    <t>Представлена оценка инвалидами отношения граждан Российской Федерации к проблемам инвалидов, оценка инвалидами состояния доступности приоритетных объектов и услуг в приоритетных сферах жизнедеятельности, оценка признания гражданами Российской Федерации навыков, достоинств и способностей инвалидов</t>
  </si>
  <si>
    <t>Комплексное сопровождение детей с ограниченными возможностями здоровья в процессе обучения</t>
  </si>
  <si>
    <t>Реализация мероприятий, позволяющих обеспечивать комплексную помощь в части получения детьми-инвалидами доступного качественного образования
Комплексное сопровождение детей с ограниченными возможностями здоровья в процессе обучения
Выпуск универсального справочника по трудоустройству инвалидов с различными ограничениями возможностей здоровья и его ежегодная актуализация
Создание методического и методологического федерального центра по комплексной реабилитации и абилитации инвалидов и детей-инвалидов
Разработка (актуализация) национальных стандартов в области технических средств реабилитации и специальных средств для самообслуживания и ухода</t>
  </si>
  <si>
    <t xml:space="preserve">Обучение специалистов психолого-медико-педагогических комиссий  и центров психолого-педагогической, медицинской и социальной помощи 
</t>
  </si>
  <si>
    <t xml:space="preserve">Проведение конкурсов профессионального мастерства "Abilympics", создание эффективной системы профессиональной ориентации и мотивации инвалидов к получению рабочих профессий, социальная реабилитация и содействие трудоустройству инвалидов
Обеспечение уставной деятельности общероссийских общественных организаций инвалидов
Финансовая поддержка отельных общественных и социально ориентированных некоммерческих организаций, осуществляющих деятельность по социальной поддержке и защите граждан
</t>
  </si>
  <si>
    <t>Проведение конкурсов профессионального мастерства "Abilympics", создание эффективной системы профессиональной ориентации и мотивации инвалидов к получению рабочих профессий, социальная реабилитация и содействие трудоустройству инвалидов</t>
  </si>
  <si>
    <t xml:space="preserve">Мероприятие 1.2.1.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(в том числе мероприятий, по созданию в дошкольных образовательных, общеобразовательных организациях, организациях дополнительного образования детей,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 а также мероприятий по поддержке учреждений спортивной направленности по адаптивной физической культуре и спорту) </t>
  </si>
  <si>
    <t>Мероприятие 1.2.2. Определение субъектов Российской Федерации с целью получения субсидии из федерального бюджета бюджетам субъектов Российской Федерации 
на реализацию мероприятий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 а также  мероприятий по поддержке учреждений спортивной направленности по адаптивной физической культуре и спорту в субъектах Российской Федерации.</t>
  </si>
  <si>
    <t xml:space="preserve">Контрольное событие 1.2.2.1. Определены субъекты Российской Федерации, софинансируемые 
из федерального бюджета в очередном финансовом году в целях реализации мероприятий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
</t>
  </si>
  <si>
    <t>Контрольное событие 1.2.2.2. Определены субъекты Российской Федерации, софинансируемые 
из федерального бюджета в очередном финансовом году в целях реализации мероприятий по поддержке учреждений спортивной направленности по адаптивной физической культуре и спорту в субъектах Российской Федерации</t>
  </si>
  <si>
    <t>Контрольное событие 2.2.1.2. Создана сеть базовых профессиональных образовательных организаций, обеспечивающих поддержку региональных систем инклюзивного среднего профессионального образования инвалидов в субъектах Российской Федерации</t>
  </si>
  <si>
    <t>Мероприятие 2.1.2. Создание Федеральных ресурсных центров по развитию системы комплексного сопровождения детей с ограниченными возможностями здоровья и инвалидностью</t>
  </si>
  <si>
    <t>Контрольное событие 2.1.2.1. Созданы Федеральные ресурсные центры по развитию системы комплексного сопровождения детей с ограниченными возможностями здоровья и инвалидностью</t>
  </si>
  <si>
    <t>Контрольное событие 2.1.2.2. Обеспечено комплексное сопровождение детей  с ограниченными возможностями здоровья и инвалидностью</t>
  </si>
  <si>
    <t>Контрольное событие 2.1.2.3. 
Обеспечена деятельность Федеральных ресурсных центров по развитию системы комплексного сопровождения детей с ограниченными возможностями здоровья и инвалидностью</t>
  </si>
  <si>
    <t>Мероприятие 2.3.1. Обучение специалистов психолого-медико-педагогических комиссий и центров психолого-педагогической, медицинской и социальной помощи</t>
  </si>
  <si>
    <t>Контрольное событие 2.3.1.1. Заключен государственный контракт на проведение курсов повышения квалификации специалистов психолого-медико-педагогических комиссий и центров психолого-педагогической, медицинской и социальной помощи</t>
  </si>
  <si>
    <t>Контрольное событие 2.3.1.2. Повышена квалификация специалистов психолого-медико-педагогических комиссий и центров психолого-педагогической, медицинской и социальной помощи</t>
  </si>
  <si>
    <t>Мероприятие 1.4.8. Разработка и утверждение ежегодного календаря проведения всероссийских культурно-массовых мероприятий с участием инвалидов</t>
  </si>
  <si>
    <t>054 0801 0410499999 244</t>
  </si>
  <si>
    <t>Контрольное событие 1.4.8.1.
Определен ежегодный календарь проведения всероссийских культурно-массовых мероприятий с участием инвалидов
(Приказ Минкультуры России)</t>
  </si>
  <si>
    <t>Контрольное событие 1.1.1.3. Повышена квалификация руководящих, педагогических работников и учебно-вспомогательного персонала по вопросам организации дошкольного, общего и дополнительного образования детей-инвалидов, инвалидов</t>
  </si>
  <si>
    <t>Контрольное событие 1.1.1.2. Заключен государственный контракт на проведение курсов повышения квалификации руководящих, педагогических работников и учебно-вспомогательного персонала образовательных организаций по вопросам организации дошкольного, общего и дополнительного образования детей-инвалидов, инвалидов</t>
  </si>
  <si>
    <t>Утвержден ежегодный календарь проведения всероссийских культурно-массовых мероприятий с участием инвалидов</t>
  </si>
  <si>
    <t>Контрольное событие 1.1.1.1. Определены требования к содержанию программы подготовки ассистента (помощника), оказывающего обучающимся с ограниченными возможностями здоровья и инвалидностью необходимую техническую помощь (утвержден приказ Минпросвещения России)</t>
  </si>
  <si>
    <t xml:space="preserve">Контрольное событие 1.5.1.1. Заключен государственный контракт на оказание услуг по подготовке и проведению репрезентативных социологических исследований оценки инвалидами отношения населения Российской Федерации к проблемам инвалидов, оценки инвалидами состояния доступности приоритетных объектов и услуг в приоритетных сферах жизнедеятельности, оценки признания гражданами Российской Федерации навыков, достоинств и способностей инвалидов, в том числе по субъектам Российской Федерации, входящим в состав Дальневосточного федерального округа
</t>
  </si>
  <si>
    <t>Контрольное событие 1.5.1.2. Проведена и представлена оценка эффективности работы применяемых методов по повышению уровня толерантности граждан Российской Федерации к инвалидам, оценка признания гражданами Российской Федерации навыков, достоинств и способностей инвалидов, а также оценка инвалидами состояния доступности приоритетных объектов и услуг в приоритетных сферах жизнедеятельности, в которых, по мнению инвалидов, присутствуют проблемы, связанные с доступностью объектов и услуг*</t>
  </si>
  <si>
    <t xml:space="preserve">Повышение квалификации руководящих, педагогических работников и учебно-вспомогательного персонала по вопросам организации дошкольного, общего и дополнительного образования детей-инвалидов, инвалидов
Создание в дошкольных образовательных, общеобразовательных организациях и организациях дополнительного образования детей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образовательных организаций специальным, в том числе учебным, реабилитационным, компьютерным оборудованием и автотранспортом
Разработка (актуализация) национальных стандартов в области формирования доступной среды (межгосударственные и национальные стандарты)
</t>
  </si>
  <si>
    <t>Обеспечено сопровождение мероприятий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образования детей-инвалидов,  включая создание универсальной безбарьерной среды для беспрепятственного доступа и оснащение образовательных организаций специальным, в том числе учебным, реабилитационным, компьютерным оборудованием и автотранспортом</t>
  </si>
  <si>
    <t>Реализация права инвалидов по слуху на доступ к информации в формате телевизионных программ
Государственная финансовая поддержка выпуска книжной продукции для инвалидов по зрению, в том числе выполненных рельефно-точечным шрифтом Брайля, плоскопечатным крупно-шрифтовым способом
Государственная финансовая поддержка выпуска периодических изданий (газет, журналов) для инвалидов по зрению, в том числе выполненных рельефно-точечным шрифтом Брайля, плоскопечатным крупно-шрифтовым способом
Реализация права инвалидов на доступ к информации, обеспечение бесперебойного выпуска периодических печатных изданий для инвалидов, которые широко освещают проблемы людей с ограниченными физическими возможностями, способствуют их интеграции в общество
Оперативное предоставление актуальной информации в доступном для инвалидов формате по вопросам защиты прав инвалидов
Обеспечение выпуска литературы для инвалидов по зрению
Утверждение ежегодного календаря проведения всероссийских культурно-массовых мероприятий с участием инвалидов</t>
  </si>
  <si>
    <t xml:space="preserve">Мероприятие 1.4.7. Обновление специального оборудования типографии для выпуска литературы для инвалидов по зрению </t>
  </si>
  <si>
    <t>Финансовая поддержка отдельных общественных и социально ориентированных некоммерческих организаций, осуществляющих деятельность по социальной поддержке и защите граждан</t>
  </si>
  <si>
    <t>Контрольное событие 2.4.3.1. Оказана государственная поддержка отдельным общественным и иным некоммерческим организациям в части поддержки реабилитационных центров для инвалидов, а также школ подготовки собак-проводников</t>
  </si>
  <si>
    <t>Объективная оценка уровня удовлетворенности граждан качеством предоставления государственной услуги по проведению медико-социальной экспертизы
Внедрение электронной системы управления очередью в учреждениях медико-социальной экспертизы, оптимизация управления потоком посетителей, повышение качества предоставления государственной услуги по проведению медико-социальной экспертизы, обеспечение информирования граждан по вопросам проведения медико-социальной экспертизы
Разработка (актуализация) национальных стандартов, направленных на совершенствование медико-социальной экспертизы
Повышение  эффективности государственного управления в области оказания услуг инвалидам и их социального обеспечения
Повышение качества выносимых экспертных решений при определении гражданам степени утраты профессиональной трудоспособности в результате несчастных случаев на производстве и профессиональных заболеваний</t>
  </si>
  <si>
    <t xml:space="preserve">Контрольное событие 3.1.1.1. Заключены государственные контракты на оказание услуг по подготовке и проведению репрезентативных социологических исследований оценки  уровня удовлетворенности граждан качеством предоставления услуги по медико-социальной экспертизе,  в том числе по субъектам Российской Федерации, входящим в состав Дальневосточного федерального округа
</t>
  </si>
  <si>
    <t>Разработка (актуализация) национальных стандартов, направленных на совершенствование медико-социальной экспертизы</t>
  </si>
  <si>
    <t>Мероприятие 3.1.4. Разработка (актуализация) национальных стандартов, направленных на совершенствование медико-социальной экспертизы</t>
  </si>
  <si>
    <t xml:space="preserve">Повышение качества выносимых экспертных решений при определении гражданам степени утраты профессиональной трудоспособности в результате несчастных случаев на производстве и профессиональных заболеваний    </t>
  </si>
  <si>
    <t>Привезенцева С.В.   Директор Департамента организации бюджетных процедур планирования и финансового обеспечения            Минтруд России  
Уйба В.В.         Руководитель              ФМБА России</t>
  </si>
  <si>
    <t>Привезенцева С.В.   Директор Департамента организации бюджетных процедур планирования и финансового обеспечения            Минтруд России  
Уйба В.В.         Руководитель             ФМБА России</t>
  </si>
  <si>
    <t>Привезенцева С.В.   Директор Департамента организации бюджетных процедур планирования и финансового обеспечения   Минтруд России  
Уйба В.В.         Руководитель             ФМБА России</t>
  </si>
  <si>
    <t>Привезенцева С.В.   Директор Департамента организации бюджетных процедур планирования и финансового обеспечения           Минтруд России
Уйба В.В.         Руководитель             ФМБА России</t>
  </si>
  <si>
    <t>388 1004 0430493969 112</t>
  </si>
  <si>
    <t>149 1004 0430493969 112</t>
  </si>
  <si>
    <t xml:space="preserve">Профессиональная переподготовка специалистов, обеспечивающих учебно-тренировочный процесс (не менее 225 специалистов ежегодно)
</t>
  </si>
  <si>
    <t>Контрольное событие 2.1.1.2. Определен образовательный стандарт по направлению подготовки (специальности) социальной реабилиталогии и абилиталогии инвалидов, в том числе детей-инвалидов (утвержден приказ Минобрнауки России)</t>
  </si>
  <si>
    <t>Создание условий для получения детьми-инвалидами качественного образования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в соответствии с заключенными соглашениями, а также  поддержка учреждений спортивной направленности по адаптивной физической культуре и спорту в субъектах Российской Федерации.
Повышение эффективности планирования и реализации мероприятий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 а также мероприятий по поддержке учреждений спортивной направленности по адаптивной физической культуре и спорту в субъектах Российской Федерации</t>
  </si>
  <si>
    <t>Создание условий для получения детьми-инвалидами качественного образования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в соответствии с заключенными соглашениями, а также  поддержка учреждений спортивной направленности по адаптивной физической культуре и спорту в субъектах Российской Федерации</t>
  </si>
  <si>
    <t>135 1202 0410464990 810</t>
  </si>
  <si>
    <t>135 1202 0410465020 810</t>
  </si>
  <si>
    <t>135 1202 0410465010 810</t>
  </si>
  <si>
    <t xml:space="preserve">Обучение специалистов психолого-медико-педагогических комиссий  и центров психолого-педагогической, медицинской и социальной помощи 
Профессиональная переподготовка специалистов, обеспечивающих учебно-тренировочный процесс (не менее 225 специалистов ежегодно)
</t>
  </si>
  <si>
    <t xml:space="preserve">Профессиональная переподготовка, проведение циклов общего и тематического повышения квалификаций                                      Повышение квалификации специалистов учреждений медико-социальной экспертизы                                                                                Ообучение специалистов учреждений медико-социальной экспертизы проведение конференций по проблемам медико-социальной экспертизы
</t>
  </si>
  <si>
    <t>Контрольное событие 2.6.1.1.  Заключены соглашения с субъектами Российской Федерации, предоставлены субсидии из федерального бюджета бюджетам субъектов Российской Федерации на реализацию мероприятий, включенных в программы субъектов Российской Федерации, разработанные на основе типовой программы субъекта Российской Федерации по формированию системы комплексной реабилитации и абилитации инвалидов, в том числе детей-инвалидов</t>
  </si>
  <si>
    <t>Контрольное событие 2.6.1.2.  Обеспечена поддержка программ субъектов Российской Фдереации по формиравнию системы комплексной реабилитации и абилитации инвалидов, в том числе детей-инвалидов</t>
  </si>
  <si>
    <t>Контрольное событие 2.6.2.1. Определены  программы субъектов Российской Федерации,софинансируемые из федерального бюджета в очередном финансовом году</t>
  </si>
  <si>
    <t xml:space="preserve">Мероприятие 2.6.2 Определение программ субъектов Российской Федерации разработанные на основе типовой программы субъекта Российской Федерации по формированию системы комплексной реабилитации и абилитации инвалидов, в том числе детей-инвалидов с целью получения субсидии из федерального бюджета бюджетам субъектов Российской Федерации 
на реализацию мероприятий </t>
  </si>
  <si>
    <t xml:space="preserve">Повышение эффективности планирования и реализации мероприятий по формированию системы комплексной реабилитации и абилитации инвалидов, в том числе детей-инвалидов </t>
  </si>
  <si>
    <t xml:space="preserve">Отработка подходов по формированию системы комплексной реабилитации и абилитации инвалидов, в том числе детей-инвалидов, на уровне субъекта Российской Федерации
Повышение эффективности планирования и реализации мероприятий по формированию системы комплексной реабилитации и абилитации инвалидов, в том числе детей-инвалидов </t>
  </si>
  <si>
    <t>30.10.2019
30.10.2020
30.10.2021</t>
  </si>
  <si>
    <t>Контрольное событие 1.1.3.1. Определены (актуализированы) национальные стандарты в области формирования доступной среды с учетом принципа «универсального дизайна»(21 стандарт)</t>
  </si>
  <si>
    <t>Контрольное событие 3.1.4.1. Определены (актуализированы) национальные стандарты, направленные на совершенствование медико-социальной экспертизы (3 стандарта)</t>
  </si>
  <si>
    <t>Контрольное событие 2.1.5.1. Определены (актуализированы) национальные стандарты в области технических средств реабилитации и специальных средств для самообслуживания и ухода (17 стандартов)</t>
  </si>
  <si>
    <t xml:space="preserve">Гусенкова А.В.               Директор Департамента по делам инвалидов                Минтруд России
Сильянов Е.А.         Директор Департамента государственной политики в сфере защиты прав детей Минпросвещения России
Томилова М.В.    заместитель Министра               Минспорт  России 
</t>
  </si>
  <si>
    <t xml:space="preserve">Гусенкова А.В.               Директор Департамента по делам инвалидов                Минтруд России </t>
  </si>
  <si>
    <t xml:space="preserve">Гусенкова А.В.               Директор Департамента по делам инвалидов                Минтруд России 
Сильянов Е.А.         Директор Департамента государственной политики в сфере защиты прав детей Минпросвещения России
Томилова М.В.    заместитель Министра Минспорт  России 
</t>
  </si>
  <si>
    <t>Гусенкова А.В.               Директор Департамента по делам инвалидов                Минтруд России</t>
  </si>
  <si>
    <t>Гусенкова А.В.               Директор Департамента по делам инвалидов     Минтруд России</t>
  </si>
  <si>
    <t>Гусенкова А.В.               Директор Директора Департамента по делам инвалидов                Минтруд России</t>
  </si>
  <si>
    <t>Гусенкова А.В.               Директор Департамента по делам инвалидов                Минтруд России
Абрамов А.В.   Руководитель       Росстандарт               Дроздов А.В.     Председатель Правления ПФР</t>
  </si>
  <si>
    <t>Контрольное событие 1.4.6.1. Обеспечена эксплуатация интернет-портала государственной программы "Доступная среда" "Жить вместе" (zhit-vmeste.ru)</t>
  </si>
  <si>
    <t>2.1</t>
  </si>
  <si>
    <t>2.2</t>
  </si>
  <si>
    <t>2.3</t>
  </si>
  <si>
    <t>2.4</t>
  </si>
  <si>
    <t>2.6</t>
  </si>
  <si>
    <t>3.1</t>
  </si>
  <si>
    <t>3.2</t>
  </si>
  <si>
    <t>3.4</t>
  </si>
  <si>
    <t xml:space="preserve">Контрольное событие 3.1.5.1. Изданы нормативные акты с целью актуализации нормативно-правовой базы, необходимой для оказания инвалидам государственных и муниципальных услуг на основании  сведений из  федеральной  информационной системы "Федеральный реестр инвалидов" </t>
  </si>
  <si>
    <t>Мероприятие 1.4.6. Выполнение работ по развитию и обеспечению эксплуатации интернет-портала государственной программы "Доступная среда" "Жить вместе" (zhit-vmeste.ru)</t>
  </si>
  <si>
    <t>149 1002 0430493999 112</t>
  </si>
  <si>
    <t>149 1002 0430490019 242</t>
  </si>
  <si>
    <t>Повышение качества предоставления государственной услуги по проведению медико-социальной экспертизы, обеспечение информирования граждан по вопросам проведения медико-социальной экспертизы</t>
  </si>
  <si>
    <t>Антонова М.К.          Директор Департамента демографической политики и социальной защиты населения                Минтруд России</t>
  </si>
  <si>
    <t>Антонова М.К.         Директор Департамента демографической политики и социальной защиты населения                Минтруд России</t>
  </si>
  <si>
    <t>Дроздов А.В.     Председатель Правления ПФР 
Гусенкова А.В.              Директор Департамента по делам инвалидов                Минтруд России</t>
  </si>
  <si>
    <t xml:space="preserve">Детальный план-график
реализации государственной программы Российской Федерации "Доступная среда", утвержденной постановлением Правительства Российской Федерации 
от 29 марта 2019 г. № 363, на  2019 год и на плановый период 2020 и 2021 годов
</t>
  </si>
  <si>
    <t>Обеспечение эксплуатации интернет-портала государственной программы "Доступная среда" "Жить вместе" (zhit-vmeste.ru)</t>
  </si>
  <si>
    <t xml:space="preserve">Контрольное событие 2.2.1.1. Определены  субъекты Российской Федерации, софинансируемые из федерального бюджета в очередном финансовом году, в целях формирования базовых профессиональных образовательных организаций, обеспечивающих поддержку региональных систем инклюзивного профессионального образования инвалидов </t>
  </si>
  <si>
    <t xml:space="preserve">1.07.2020
</t>
  </si>
  <si>
    <t>Гусенкова А.В.               Директор Департамента по делам инвалидов                Минтруд России     
Волин А.К.        
заместитель Министра         Минкомсвязь России                            Пуля Ю.С. Начальник Управления периодической печати, книгоиздания и полиграфии            Роспечать 
Овсеенко Н.П.заместитель Министра Минкультуры России</t>
  </si>
  <si>
    <t xml:space="preserve">Чернышева О.Е. Врио
Директора Департамента государственной политики в сфере высшего образования и молодежной политики
Минобрнауки России </t>
  </si>
  <si>
    <t xml:space="preserve">Гусенкова А.В.               Директор Директора Департамента по делам инвалидов                Минтруд России
Черноскутова И.А.   Директор Департамента государственной политики в сфере профессионального образования и опережающей подготовки кадров Минпросвещения России 
Чернышева О.Е. Врио
Директора Департамента государственной политики в сфере высшего образования и молодежной политики
Минобрнауки России </t>
  </si>
  <si>
    <t xml:space="preserve">Сильянов Е.А.         Директор Департамента государственной политики в сфере защиты прав детей Минпросвещения России
Гусенкова А.В.              Директор Департамента по делам инвалидов                Минтруд России
Томилова М.В.  заместитель Министра Минспорт  России </t>
  </si>
  <si>
    <t>Черноскутова И.А.   Директор Департамента государственной политики в сфере профессионального образования и опережающей подготовки кадров Минпросвещения России 
Гусенкова А.В. Директор Департамента по делам инвалидов                Минтруд России</t>
  </si>
  <si>
    <t>Привезенцева С.В.   Директор Департамента организации бюджетных процедур планирования и финансового обеспечения             Минтруд России  
Уйба В.В.         Руководитель             ФМБА России 
Гусенкова  А.В. Директор Департамента по делам инвалидов                Минтруд России</t>
  </si>
  <si>
    <t xml:space="preserve">Гусенкова А.В.               Директор Департамента по делам инвалидов                Минтруд России
Сильянов Е.А.         Директор Департамента государственной политики в сфере защиты прав детей Минпросвещения России  Абрамов А.В.   Руководитель    Росстандарт                
Чернышева О.Е. Врио
Директора департамента государственной политики в сфере высшего образования и молодежной политики
Минобрнауки России   </t>
  </si>
  <si>
    <t>Овсиенко Н.П.
заместитель Министра Минкультуры России</t>
  </si>
  <si>
    <t xml:space="preserve">Сильянов Е.А.         Директор Департамента государственной политики в сфере защиты прав детей Минпросвещения России
Чернышева О.Е. Врио 
Директора Департамента государственной политики в сфере высшего образования и молодежной политики
Минобрнауки России   </t>
  </si>
  <si>
    <t xml:space="preserve">Чернышева О.Е. Врио
Директора Департамента государственной политики в сфере высшего образования и молодежной политики
Минобрнауки России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</si>
</sst>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16">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name val="Calibri"/>
      <family val="2"/>
      <charset val="204"/>
    </font>
    <font>
      <sz val="14"/>
      <name val="Times New Roman"/>
      <family val="1"/>
      <charset val="204"/>
    </font>
    <font>
      <sz val="11"/>
      <name val="Times New Roman"/>
      <family val="1"/>
      <charset val="204"/>
    </font>
    <font>
      <b/>
      <sz val="11"/>
      <name val="Times New Roman"/>
      <family val="1"/>
      <charset val="204"/>
    </font>
    <font>
      <b/>
      <sz val="14"/>
      <name val="Times New Roman"/>
      <family val="1"/>
      <charset val="204"/>
    </font>
    <font>
      <i/>
      <sz val="11"/>
      <name val="Times New Roman"/>
      <family val="1"/>
      <charset val="204"/>
    </font>
    <font>
      <sz val="11"/>
      <color theme="1"/>
      <name val="Calibri"/>
      <family val="2"/>
      <scheme val="minor"/>
    </font>
    <font>
      <sz val="10"/>
      <name val="Arial Cyr"/>
      <charset val="204"/>
    </font>
    <font>
      <sz val="11"/>
      <name val="Calibri"/>
      <family val="2"/>
      <charset val="204"/>
    </font>
    <font>
      <sz val="11"/>
      <name val="Calibri"/>
      <family val="2"/>
      <charset val="204"/>
    </font>
    <font>
      <sz val="11"/>
      <color theme="1"/>
      <name val="Times Roman"/>
      <family val="1"/>
    </font>
    <font>
      <b/>
      <sz val="14"/>
      <color theme="1"/>
      <name val="Times New Roman"/>
      <family val="1"/>
      <charset val="204"/>
    </font>
    <font>
      <sz val="14"/>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4">
    <xf numFmtId="0" fontId="0" fillId="0" borderId="0"/>
    <xf numFmtId="0" fontId="3" fillId="0" borderId="0"/>
    <xf numFmtId="0" fontId="3" fillId="0" borderId="0"/>
    <xf numFmtId="0" fontId="2" fillId="0" borderId="0"/>
    <xf numFmtId="0" fontId="3" fillId="0" borderId="0"/>
    <xf numFmtId="0" fontId="9" fillId="0" borderId="0"/>
    <xf numFmtId="164" fontId="10" fillId="0" borderId="0" applyFont="0" applyFill="0" applyBorder="0" applyAlignment="0" applyProtection="0"/>
    <xf numFmtId="0" fontId="10" fillId="0" borderId="0"/>
    <xf numFmtId="0" fontId="9" fillId="0" borderId="0"/>
    <xf numFmtId="0" fontId="2" fillId="0" borderId="0"/>
    <xf numFmtId="0" fontId="1" fillId="0" borderId="0"/>
    <xf numFmtId="0" fontId="1" fillId="0" borderId="0"/>
    <xf numFmtId="0" fontId="11" fillId="0" borderId="0"/>
    <xf numFmtId="0" fontId="12" fillId="0" borderId="0"/>
  </cellStyleXfs>
  <cellXfs count="81">
    <xf numFmtId="0" fontId="0" fillId="0" borderId="0" xfId="0"/>
    <xf numFmtId="4" fontId="5" fillId="2" borderId="1" xfId="4" applyNumberFormat="1" applyFont="1" applyFill="1" applyBorder="1" applyAlignment="1">
      <alignment horizontal="center" vertical="center" wrapText="1"/>
    </xf>
    <xf numFmtId="0" fontId="5" fillId="2" borderId="1" xfId="4" applyNumberFormat="1" applyFont="1" applyFill="1" applyBorder="1" applyAlignment="1">
      <alignment horizontal="center" vertical="center" wrapText="1"/>
    </xf>
    <xf numFmtId="49" fontId="5" fillId="2" borderId="1" xfId="4" applyNumberFormat="1" applyFont="1" applyFill="1" applyBorder="1" applyAlignment="1">
      <alignment horizontal="center" vertical="center" wrapText="1"/>
    </xf>
    <xf numFmtId="49" fontId="5" fillId="2" borderId="1" xfId="4" applyNumberFormat="1" applyFont="1" applyFill="1" applyBorder="1" applyAlignment="1">
      <alignment horizontal="left" vertical="top" wrapText="1"/>
    </xf>
    <xf numFmtId="0" fontId="8" fillId="2" borderId="1" xfId="4" applyNumberFormat="1" applyFont="1" applyFill="1" applyBorder="1" applyAlignment="1">
      <alignment horizontal="left" vertical="top" wrapText="1"/>
    </xf>
    <xf numFmtId="0" fontId="0" fillId="2" borderId="0" xfId="0" applyFill="1"/>
    <xf numFmtId="14" fontId="5" fillId="2" borderId="1" xfId="13" applyNumberFormat="1" applyFont="1" applyFill="1" applyBorder="1" applyAlignment="1">
      <alignment horizontal="center" vertical="top" wrapText="1"/>
    </xf>
    <xf numFmtId="0" fontId="5" fillId="2" borderId="1" xfId="13" applyNumberFormat="1" applyFont="1" applyFill="1" applyBorder="1" applyAlignment="1">
      <alignment horizontal="left" vertical="top" wrapText="1"/>
    </xf>
    <xf numFmtId="0" fontId="5" fillId="2" borderId="1" xfId="13" applyNumberFormat="1" applyFont="1" applyFill="1" applyBorder="1" applyAlignment="1">
      <alignment horizontal="center" vertical="top" wrapText="1"/>
    </xf>
    <xf numFmtId="0" fontId="4" fillId="2" borderId="0" xfId="0" applyFont="1" applyFill="1" applyBorder="1" applyAlignment="1">
      <alignment vertical="top" wrapText="1"/>
    </xf>
    <xf numFmtId="0" fontId="8" fillId="2" borderId="1" xfId="4" applyNumberFormat="1" applyFont="1" applyFill="1" applyBorder="1" applyAlignment="1">
      <alignment vertical="top" wrapText="1"/>
    </xf>
    <xf numFmtId="0" fontId="5" fillId="2" borderId="1" xfId="4" applyNumberFormat="1" applyFont="1" applyFill="1" applyBorder="1" applyAlignment="1">
      <alignment vertical="top" wrapText="1"/>
    </xf>
    <xf numFmtId="0" fontId="5" fillId="2" borderId="1" xfId="4" applyNumberFormat="1" applyFont="1" applyFill="1" applyBorder="1" applyAlignment="1">
      <alignment horizontal="center" vertical="top" wrapText="1"/>
    </xf>
    <xf numFmtId="0" fontId="5" fillId="2" borderId="1" xfId="4" applyNumberFormat="1" applyFont="1" applyFill="1" applyBorder="1" applyAlignment="1">
      <alignment horizontal="left" vertical="top" wrapText="1"/>
    </xf>
    <xf numFmtId="14" fontId="5" fillId="2" borderId="1" xfId="4" applyNumberFormat="1" applyFont="1" applyFill="1" applyBorder="1" applyAlignment="1">
      <alignment horizontal="center" vertical="top" wrapText="1"/>
    </xf>
    <xf numFmtId="0" fontId="5" fillId="2" borderId="1" xfId="1" applyNumberFormat="1" applyFont="1" applyFill="1" applyBorder="1" applyAlignment="1">
      <alignment horizontal="center" vertical="top" wrapText="1"/>
    </xf>
    <xf numFmtId="0" fontId="6" fillId="2" borderId="1" xfId="1" applyNumberFormat="1" applyFont="1" applyFill="1" applyBorder="1" applyAlignment="1">
      <alignment horizontal="center" vertical="top" wrapText="1"/>
    </xf>
    <xf numFmtId="0" fontId="6" fillId="2" borderId="1" xfId="4" applyNumberFormat="1" applyFont="1" applyFill="1" applyBorder="1" applyAlignment="1">
      <alignment horizontal="center" vertical="top" wrapText="1"/>
    </xf>
    <xf numFmtId="4" fontId="6" fillId="2" borderId="1" xfId="4" applyNumberFormat="1" applyFont="1" applyFill="1" applyBorder="1" applyAlignment="1">
      <alignment horizontal="center" vertical="center" wrapText="1"/>
    </xf>
    <xf numFmtId="0" fontId="0" fillId="2" borderId="0" xfId="0" applyFill="1" applyAlignment="1">
      <alignment horizontal="center"/>
    </xf>
    <xf numFmtId="4" fontId="0" fillId="2" borderId="0" xfId="0" applyNumberFormat="1" applyFill="1"/>
    <xf numFmtId="0" fontId="6" fillId="2" borderId="1" xfId="4" applyNumberFormat="1" applyFont="1" applyFill="1" applyBorder="1" applyAlignment="1">
      <alignment horizontal="left" vertical="top" wrapText="1"/>
    </xf>
    <xf numFmtId="0" fontId="5" fillId="2" borderId="1" xfId="4" applyNumberFormat="1" applyFont="1" applyFill="1" applyBorder="1" applyAlignment="1">
      <alignment horizontal="left" vertical="top" wrapText="1"/>
    </xf>
    <xf numFmtId="0" fontId="5" fillId="2" borderId="1" xfId="4" applyNumberFormat="1" applyFont="1" applyFill="1" applyBorder="1" applyAlignment="1">
      <alignment horizontal="left" vertical="top" wrapText="1"/>
    </xf>
    <xf numFmtId="0" fontId="5" fillId="2" borderId="1" xfId="4" applyNumberFormat="1" applyFont="1" applyFill="1" applyBorder="1" applyAlignment="1">
      <alignment vertical="top" wrapText="1"/>
    </xf>
    <xf numFmtId="0" fontId="5" fillId="2" borderId="1" xfId="4" applyNumberFormat="1" applyFont="1" applyFill="1" applyBorder="1" applyAlignment="1">
      <alignment horizontal="left" vertical="top" wrapText="1"/>
    </xf>
    <xf numFmtId="0" fontId="5" fillId="2" borderId="1" xfId="4" applyNumberFormat="1" applyFont="1" applyFill="1" applyBorder="1" applyAlignment="1">
      <alignment horizontal="left" vertical="top" wrapText="1"/>
    </xf>
    <xf numFmtId="14" fontId="5" fillId="2" borderId="1" xfId="4" applyNumberFormat="1" applyFont="1" applyFill="1" applyBorder="1" applyAlignment="1">
      <alignment horizontal="center" vertical="top" wrapText="1"/>
    </xf>
    <xf numFmtId="0" fontId="5" fillId="2" borderId="1" xfId="4" applyNumberFormat="1" applyFont="1" applyFill="1" applyBorder="1" applyAlignment="1">
      <alignment horizontal="left" vertical="top" wrapText="1"/>
    </xf>
    <xf numFmtId="0" fontId="5" fillId="2" borderId="1" xfId="4" applyNumberFormat="1" applyFont="1" applyFill="1" applyBorder="1" applyAlignment="1">
      <alignment horizontal="center" vertical="top" wrapText="1"/>
    </xf>
    <xf numFmtId="0" fontId="5" fillId="2" borderId="1" xfId="4" applyNumberFormat="1" applyFont="1" applyFill="1" applyBorder="1" applyAlignment="1">
      <alignment horizontal="left" vertical="top" wrapText="1"/>
    </xf>
    <xf numFmtId="14" fontId="5" fillId="2" borderId="1" xfId="4" applyNumberFormat="1" applyFont="1" applyFill="1" applyBorder="1" applyAlignment="1">
      <alignment horizontal="center" vertical="top" wrapText="1"/>
    </xf>
    <xf numFmtId="0" fontId="5" fillId="2" borderId="1" xfId="4" applyNumberFormat="1" applyFont="1" applyFill="1" applyBorder="1" applyAlignment="1">
      <alignment horizontal="center" vertical="top" wrapText="1"/>
    </xf>
    <xf numFmtId="49" fontId="5" fillId="2" borderId="1" xfId="13" applyNumberFormat="1" applyFont="1" applyFill="1" applyBorder="1" applyAlignment="1">
      <alignment horizontal="center" vertical="top" wrapText="1"/>
    </xf>
    <xf numFmtId="0" fontId="5" fillId="2" borderId="1" xfId="4" applyNumberFormat="1" applyFont="1" applyFill="1" applyBorder="1" applyAlignment="1">
      <alignment horizontal="left" vertical="top" wrapText="1"/>
    </xf>
    <xf numFmtId="0" fontId="5" fillId="2" borderId="1" xfId="4" applyNumberFormat="1" applyFont="1" applyFill="1" applyBorder="1" applyAlignment="1">
      <alignment horizontal="left" vertical="top" wrapText="1"/>
    </xf>
    <xf numFmtId="0" fontId="5" fillId="2" borderId="1" xfId="4" applyNumberFormat="1" applyFont="1" applyFill="1" applyBorder="1" applyAlignment="1">
      <alignment horizontal="center" vertical="top" wrapText="1"/>
    </xf>
    <xf numFmtId="0" fontId="6" fillId="2" borderId="1" xfId="1" applyNumberFormat="1" applyFont="1" applyFill="1" applyBorder="1" applyAlignment="1">
      <alignment horizontal="center" vertical="top" wrapText="1"/>
    </xf>
    <xf numFmtId="49" fontId="5" fillId="2" borderId="1" xfId="4" applyNumberFormat="1" applyFont="1" applyFill="1" applyBorder="1" applyAlignment="1">
      <alignment horizontal="center" vertical="top" wrapText="1"/>
    </xf>
    <xf numFmtId="0" fontId="5" fillId="2" borderId="1" xfId="4" applyNumberFormat="1" applyFont="1" applyFill="1" applyBorder="1" applyAlignment="1">
      <alignment horizontal="center" vertical="top" wrapText="1"/>
    </xf>
    <xf numFmtId="0" fontId="6" fillId="2" borderId="1" xfId="1" applyNumberFormat="1" applyFont="1" applyFill="1" applyBorder="1" applyAlignment="1">
      <alignment horizontal="center" vertical="top" wrapText="1"/>
    </xf>
    <xf numFmtId="0" fontId="5" fillId="2" borderId="1" xfId="4" applyNumberFormat="1" applyFont="1" applyFill="1" applyBorder="1" applyAlignment="1">
      <alignment horizontal="left" vertical="top" wrapText="1"/>
    </xf>
    <xf numFmtId="2" fontId="5" fillId="2" borderId="1" xfId="4" applyNumberFormat="1" applyFont="1" applyFill="1" applyBorder="1" applyAlignment="1">
      <alignment horizontal="center" vertical="top" wrapText="1"/>
    </xf>
    <xf numFmtId="0" fontId="5" fillId="2" borderId="1" xfId="4" applyNumberFormat="1" applyFont="1" applyFill="1" applyBorder="1" applyAlignment="1">
      <alignment horizontal="left" vertical="top" wrapText="1"/>
    </xf>
    <xf numFmtId="4" fontId="5" fillId="3" borderId="1" xfId="4" applyNumberFormat="1" applyFont="1" applyFill="1" applyBorder="1" applyAlignment="1">
      <alignment horizontal="center" vertical="center" wrapText="1"/>
    </xf>
    <xf numFmtId="2" fontId="0" fillId="2" borderId="0" xfId="0" applyNumberFormat="1" applyFill="1"/>
    <xf numFmtId="0" fontId="15" fillId="2" borderId="0" xfId="0" applyFont="1" applyFill="1" applyAlignment="1">
      <alignment horizontal="center" vertical="center" wrapText="1"/>
    </xf>
    <xf numFmtId="0" fontId="13" fillId="2" borderId="0" xfId="0" applyFont="1" applyFill="1" applyAlignment="1">
      <alignment horizontal="left" vertical="center" wrapText="1"/>
    </xf>
    <xf numFmtId="0" fontId="0" fillId="0" borderId="0" xfId="0" applyAlignment="1"/>
    <xf numFmtId="0" fontId="5" fillId="2" borderId="1" xfId="1" applyNumberFormat="1" applyFont="1" applyFill="1" applyBorder="1" applyAlignment="1">
      <alignment horizontal="center" vertical="center" wrapText="1"/>
    </xf>
    <xf numFmtId="0" fontId="5" fillId="2" borderId="1" xfId="4" applyNumberFormat="1" applyFont="1" applyFill="1" applyBorder="1" applyAlignment="1">
      <alignment vertical="top" wrapText="1"/>
    </xf>
    <xf numFmtId="49" fontId="5" fillId="2" borderId="1" xfId="4" applyNumberFormat="1" applyFont="1" applyFill="1" applyBorder="1" applyAlignment="1">
      <alignment horizontal="center" vertical="top" wrapText="1"/>
    </xf>
    <xf numFmtId="0" fontId="5" fillId="2" borderId="1" xfId="4" applyNumberFormat="1" applyFont="1" applyFill="1" applyBorder="1" applyAlignment="1">
      <alignment horizontal="center" vertical="top" wrapText="1"/>
    </xf>
    <xf numFmtId="0" fontId="5" fillId="2" borderId="3" xfId="4" applyNumberFormat="1" applyFont="1" applyFill="1" applyBorder="1" applyAlignment="1">
      <alignment horizontal="left" vertical="top" wrapText="1"/>
    </xf>
    <xf numFmtId="0" fontId="5" fillId="2" borderId="5" xfId="4" applyNumberFormat="1" applyFont="1" applyFill="1" applyBorder="1" applyAlignment="1">
      <alignment horizontal="left" vertical="top" wrapText="1"/>
    </xf>
    <xf numFmtId="14" fontId="5" fillId="2" borderId="1" xfId="4" applyNumberFormat="1" applyFont="1" applyFill="1" applyBorder="1" applyAlignment="1">
      <alignment horizontal="center" vertical="center" wrapText="1"/>
    </xf>
    <xf numFmtId="0" fontId="5" fillId="2" borderId="1" xfId="4" applyNumberFormat="1" applyFont="1" applyFill="1" applyBorder="1" applyAlignment="1">
      <alignment horizontal="left" vertical="top" wrapText="1"/>
    </xf>
    <xf numFmtId="14" fontId="5" fillId="2" borderId="1" xfId="4" applyNumberFormat="1" applyFont="1" applyFill="1" applyBorder="1" applyAlignment="1">
      <alignment horizontal="center" vertical="top" wrapText="1"/>
    </xf>
    <xf numFmtId="0" fontId="7" fillId="2" borderId="0" xfId="1" applyNumberFormat="1" applyFont="1" applyFill="1" applyBorder="1" applyAlignment="1">
      <alignment horizontal="center" vertical="top" wrapText="1"/>
    </xf>
    <xf numFmtId="0" fontId="4" fillId="2" borderId="0" xfId="1" applyNumberFormat="1" applyFont="1" applyFill="1" applyBorder="1" applyAlignment="1">
      <alignment horizontal="center" vertical="top" wrapText="1"/>
    </xf>
    <xf numFmtId="0" fontId="5" fillId="2" borderId="1" xfId="1" applyNumberFormat="1" applyFont="1" applyFill="1" applyBorder="1" applyAlignment="1">
      <alignment horizontal="center" vertical="top" wrapText="1"/>
    </xf>
    <xf numFmtId="0" fontId="6" fillId="2" borderId="1" xfId="1" applyNumberFormat="1" applyFont="1" applyFill="1" applyBorder="1" applyAlignment="1">
      <alignment horizontal="center" vertical="top" wrapText="1"/>
    </xf>
    <xf numFmtId="0" fontId="5" fillId="2" borderId="3" xfId="4" applyNumberFormat="1" applyFont="1" applyFill="1" applyBorder="1" applyAlignment="1">
      <alignment horizontal="center" vertical="top" wrapText="1"/>
    </xf>
    <xf numFmtId="0" fontId="5" fillId="2" borderId="4" xfId="4" applyNumberFormat="1" applyFont="1" applyFill="1" applyBorder="1" applyAlignment="1">
      <alignment horizontal="center" vertical="top" wrapText="1"/>
    </xf>
    <xf numFmtId="0" fontId="5" fillId="2" borderId="5" xfId="4" applyNumberFormat="1" applyFont="1" applyFill="1" applyBorder="1" applyAlignment="1">
      <alignment horizontal="center" vertical="top" wrapText="1"/>
    </xf>
    <xf numFmtId="0" fontId="5" fillId="2" borderId="4" xfId="4" applyNumberFormat="1" applyFont="1" applyFill="1" applyBorder="1" applyAlignment="1">
      <alignment horizontal="left" vertical="top" wrapText="1"/>
    </xf>
    <xf numFmtId="49" fontId="5" fillId="2" borderId="3" xfId="4" applyNumberFormat="1" applyFont="1" applyFill="1" applyBorder="1" applyAlignment="1">
      <alignment horizontal="center" vertical="top" wrapText="1"/>
    </xf>
    <xf numFmtId="49" fontId="5" fillId="2" borderId="4" xfId="4" applyNumberFormat="1" applyFont="1" applyFill="1" applyBorder="1" applyAlignment="1">
      <alignment horizontal="center" vertical="top" wrapText="1"/>
    </xf>
    <xf numFmtId="49" fontId="5" fillId="2" borderId="5" xfId="4" applyNumberFormat="1" applyFont="1" applyFill="1" applyBorder="1" applyAlignment="1">
      <alignment horizontal="center" vertical="top" wrapText="1"/>
    </xf>
    <xf numFmtId="14" fontId="5" fillId="2" borderId="3" xfId="4" applyNumberFormat="1" applyFont="1" applyFill="1" applyBorder="1" applyAlignment="1">
      <alignment horizontal="center" vertical="top" wrapText="1"/>
    </xf>
    <xf numFmtId="14" fontId="5" fillId="2" borderId="4" xfId="4" applyNumberFormat="1" applyFont="1" applyFill="1" applyBorder="1" applyAlignment="1">
      <alignment horizontal="center" vertical="top" wrapText="1"/>
    </xf>
    <xf numFmtId="14" fontId="5" fillId="2" borderId="5" xfId="4" applyNumberFormat="1" applyFont="1" applyFill="1" applyBorder="1" applyAlignment="1">
      <alignment horizontal="center" vertical="top" wrapText="1"/>
    </xf>
    <xf numFmtId="49" fontId="5" fillId="2" borderId="1" xfId="4" applyNumberFormat="1" applyFont="1" applyFill="1" applyBorder="1" applyAlignment="1">
      <alignment vertical="top" wrapText="1"/>
    </xf>
    <xf numFmtId="0" fontId="0" fillId="2" borderId="1" xfId="0" applyFill="1" applyBorder="1"/>
    <xf numFmtId="49" fontId="0" fillId="2" borderId="1" xfId="0" applyNumberFormat="1" applyFill="1" applyBorder="1" applyAlignment="1">
      <alignment horizontal="center"/>
    </xf>
    <xf numFmtId="0" fontId="0" fillId="2" borderId="5" xfId="0" applyFill="1" applyBorder="1" applyAlignment="1">
      <alignment horizontal="center" vertical="top" wrapText="1"/>
    </xf>
    <xf numFmtId="0" fontId="0" fillId="2" borderId="5" xfId="0" applyFill="1" applyBorder="1" applyAlignment="1">
      <alignment horizontal="left" vertical="top" wrapText="1"/>
    </xf>
    <xf numFmtId="0" fontId="0" fillId="0" borderId="5" xfId="0" applyBorder="1" applyAlignment="1">
      <alignment horizontal="center" vertical="top" wrapText="1"/>
    </xf>
    <xf numFmtId="0" fontId="14" fillId="2" borderId="0" xfId="0" applyFont="1" applyFill="1" applyAlignment="1">
      <alignment vertical="center"/>
    </xf>
    <xf numFmtId="0" fontId="0" fillId="2" borderId="2" xfId="0" applyFill="1" applyBorder="1" applyAlignment="1">
      <alignment horizontal="center"/>
    </xf>
  </cellXfs>
  <cellStyles count="14">
    <cellStyle name="Обычный" xfId="0" builtinId="0"/>
    <cellStyle name="Обычный 2" xfId="4"/>
    <cellStyle name="Обычный 2 2" xfId="7"/>
    <cellStyle name="Обычный 3" xfId="3"/>
    <cellStyle name="Обычный 3 2" xfId="9"/>
    <cellStyle name="Обычный 3 2 2" xfId="11"/>
    <cellStyle name="Обычный 3 3" xfId="10"/>
    <cellStyle name="Обычный 4" xfId="2"/>
    <cellStyle name="Обычный 4 2" xfId="8"/>
    <cellStyle name="Обычный 5" xfId="5"/>
    <cellStyle name="Обычный 6" xfId="1"/>
    <cellStyle name="Обычный 7" xfId="12"/>
    <cellStyle name="Обычный 8" xfId="13"/>
    <cellStyle name="Финансовый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2"/>
  <sheetViews>
    <sheetView tabSelected="1" view="pageBreakPreview" topLeftCell="C1" zoomScale="90" zoomScaleNormal="90" zoomScaleSheetLayoutView="90" workbookViewId="0">
      <selection activeCell="N200" sqref="N200"/>
    </sheetView>
  </sheetViews>
  <sheetFormatPr defaultRowHeight="15"/>
  <cols>
    <col min="1" max="1" width="8.28515625" style="20" customWidth="1"/>
    <col min="2" max="2" width="38.28515625" style="6" customWidth="1"/>
    <col min="3" max="3" width="12.5703125" style="6" customWidth="1"/>
    <col min="4" max="4" width="26.42578125" style="6" customWidth="1"/>
    <col min="5" max="5" width="64.85546875" style="6" customWidth="1"/>
    <col min="6" max="6" width="12.7109375" style="6" customWidth="1"/>
    <col min="7" max="7" width="12.42578125" style="6" customWidth="1"/>
    <col min="8" max="8" width="24.42578125" style="6" customWidth="1"/>
    <col min="9" max="9" width="15.140625" style="6" customWidth="1"/>
    <col min="10" max="10" width="16.42578125" style="6" customWidth="1"/>
    <col min="11" max="11" width="17" style="6" customWidth="1"/>
    <col min="12" max="12" width="10.85546875" style="6" bestFit="1" customWidth="1"/>
    <col min="13" max="13" width="15.7109375" style="6" customWidth="1"/>
    <col min="14" max="14" width="21.7109375" style="6" customWidth="1"/>
    <col min="15" max="15" width="11.42578125" style="6" bestFit="1" customWidth="1"/>
    <col min="16" max="16384" width="9.140625" style="6"/>
  </cols>
  <sheetData>
    <row r="1" spans="1:12" ht="97.5" customHeight="1">
      <c r="A1" s="79"/>
      <c r="B1" s="79"/>
      <c r="C1" s="10"/>
      <c r="D1" s="10"/>
      <c r="E1" s="10"/>
      <c r="F1" s="10"/>
      <c r="G1" s="10"/>
      <c r="H1" s="10"/>
      <c r="I1" s="47" t="s">
        <v>210</v>
      </c>
      <c r="J1" s="47"/>
      <c r="K1" s="47"/>
    </row>
    <row r="2" spans="1:12" ht="62.25" customHeight="1">
      <c r="A2" s="59" t="s">
        <v>352</v>
      </c>
      <c r="B2" s="60"/>
      <c r="C2" s="60"/>
      <c r="D2" s="60"/>
      <c r="E2" s="60"/>
      <c r="F2" s="60"/>
      <c r="G2" s="60"/>
      <c r="H2" s="60"/>
      <c r="I2" s="60"/>
      <c r="J2" s="60"/>
    </row>
    <row r="3" spans="1:12">
      <c r="A3" s="61" t="s">
        <v>136</v>
      </c>
      <c r="B3" s="61" t="s">
        <v>239</v>
      </c>
      <c r="C3" s="61" t="s">
        <v>0</v>
      </c>
      <c r="D3" s="61" t="s">
        <v>1</v>
      </c>
      <c r="E3" s="61" t="s">
        <v>2</v>
      </c>
      <c r="F3" s="61" t="s">
        <v>3</v>
      </c>
      <c r="G3" s="61" t="s">
        <v>4</v>
      </c>
      <c r="H3" s="50" t="s">
        <v>5</v>
      </c>
      <c r="I3" s="50" t="s">
        <v>6</v>
      </c>
      <c r="J3" s="50"/>
      <c r="K3" s="50"/>
    </row>
    <row r="4" spans="1:12" ht="60">
      <c r="A4" s="62"/>
      <c r="B4" s="62"/>
      <c r="C4" s="62"/>
      <c r="D4" s="61"/>
      <c r="E4" s="61"/>
      <c r="F4" s="61"/>
      <c r="G4" s="61"/>
      <c r="H4" s="50"/>
      <c r="I4" s="16" t="s">
        <v>179</v>
      </c>
      <c r="J4" s="16" t="s">
        <v>180</v>
      </c>
      <c r="K4" s="16" t="s">
        <v>181</v>
      </c>
    </row>
    <row r="5" spans="1:12">
      <c r="A5" s="38" t="s">
        <v>7</v>
      </c>
      <c r="B5" s="17" t="s">
        <v>8</v>
      </c>
      <c r="C5" s="17" t="s">
        <v>9</v>
      </c>
      <c r="D5" s="17" t="s">
        <v>10</v>
      </c>
      <c r="E5" s="17" t="s">
        <v>11</v>
      </c>
      <c r="F5" s="17" t="s">
        <v>12</v>
      </c>
      <c r="G5" s="17" t="s">
        <v>13</v>
      </c>
      <c r="H5" s="41" t="s">
        <v>14</v>
      </c>
      <c r="I5" s="17" t="s">
        <v>15</v>
      </c>
      <c r="J5" s="17" t="s">
        <v>16</v>
      </c>
      <c r="K5" s="17" t="s">
        <v>137</v>
      </c>
    </row>
    <row r="6" spans="1:12" ht="26.25" customHeight="1">
      <c r="A6" s="18"/>
      <c r="B6" s="14" t="s">
        <v>17</v>
      </c>
      <c r="C6" s="13" t="s">
        <v>18</v>
      </c>
      <c r="D6" s="14" t="s">
        <v>166</v>
      </c>
      <c r="E6" s="40" t="s">
        <v>18</v>
      </c>
      <c r="F6" s="13" t="s">
        <v>19</v>
      </c>
      <c r="G6" s="15">
        <v>46022</v>
      </c>
      <c r="H6" s="40" t="s">
        <v>18</v>
      </c>
      <c r="I6" s="19">
        <f>I7+I64+I139</f>
        <v>53799240.000000007</v>
      </c>
      <c r="J6" s="19">
        <f>J7+J64+J139</f>
        <v>54567225.400000006</v>
      </c>
      <c r="K6" s="19">
        <f>K7+K64+K139</f>
        <v>55663225.299999997</v>
      </c>
      <c r="L6" s="20"/>
    </row>
    <row r="7" spans="1:12" ht="77.25" customHeight="1">
      <c r="A7" s="39" t="s">
        <v>20</v>
      </c>
      <c r="B7" s="14" t="s">
        <v>21</v>
      </c>
      <c r="C7" s="13" t="s">
        <v>18</v>
      </c>
      <c r="D7" s="14" t="s">
        <v>166</v>
      </c>
      <c r="E7" s="40" t="s">
        <v>18</v>
      </c>
      <c r="F7" s="13" t="s">
        <v>19</v>
      </c>
      <c r="G7" s="15">
        <v>46022</v>
      </c>
      <c r="H7" s="40" t="s">
        <v>18</v>
      </c>
      <c r="I7" s="1">
        <f>I8+I21+I33+I56</f>
        <v>1089459.1000000001</v>
      </c>
      <c r="J7" s="1">
        <f>J8+J21+J33+J56</f>
        <v>1089907.3999999999</v>
      </c>
      <c r="K7" s="1">
        <f>K8+K21+K33+K56</f>
        <v>1090330</v>
      </c>
      <c r="L7" s="21"/>
    </row>
    <row r="8" spans="1:12">
      <c r="A8" s="53"/>
      <c r="B8" s="51" t="s">
        <v>22</v>
      </c>
      <c r="C8" s="53" t="s">
        <v>18</v>
      </c>
      <c r="D8" s="51" t="s">
        <v>206</v>
      </c>
      <c r="E8" s="51" t="s">
        <v>292</v>
      </c>
      <c r="F8" s="58">
        <v>40619</v>
      </c>
      <c r="G8" s="58">
        <v>46022</v>
      </c>
      <c r="H8" s="2" t="s">
        <v>23</v>
      </c>
      <c r="I8" s="1">
        <f>SUM(I9:I11)</f>
        <v>38200</v>
      </c>
      <c r="J8" s="1">
        <f>SUM(J9:J11)</f>
        <v>38200</v>
      </c>
      <c r="K8" s="1">
        <f>SUM(K9:K11)</f>
        <v>38200</v>
      </c>
    </row>
    <row r="9" spans="1:12" ht="43.5" customHeight="1">
      <c r="A9" s="53"/>
      <c r="B9" s="51"/>
      <c r="C9" s="53"/>
      <c r="D9" s="51"/>
      <c r="E9" s="51"/>
      <c r="F9" s="53"/>
      <c r="G9" s="53"/>
      <c r="H9" s="3" t="s">
        <v>178</v>
      </c>
      <c r="I9" s="1">
        <f t="shared" ref="I9:K9" si="0">I12</f>
        <v>20000</v>
      </c>
      <c r="J9" s="1">
        <f t="shared" si="0"/>
        <v>20000</v>
      </c>
      <c r="K9" s="1">
        <f t="shared" si="0"/>
        <v>20000</v>
      </c>
    </row>
    <row r="10" spans="1:12" ht="50.25" customHeight="1">
      <c r="A10" s="53"/>
      <c r="B10" s="51"/>
      <c r="C10" s="53"/>
      <c r="D10" s="51"/>
      <c r="E10" s="51"/>
      <c r="F10" s="53"/>
      <c r="G10" s="53"/>
      <c r="H10" s="3" t="s">
        <v>182</v>
      </c>
      <c r="I10" s="1">
        <f t="shared" ref="I10:K10" si="1">I16</f>
        <v>10000</v>
      </c>
      <c r="J10" s="1">
        <f t="shared" si="1"/>
        <v>10000</v>
      </c>
      <c r="K10" s="1">
        <f t="shared" si="1"/>
        <v>10000</v>
      </c>
    </row>
    <row r="11" spans="1:12" ht="113.25" customHeight="1">
      <c r="A11" s="53"/>
      <c r="B11" s="51"/>
      <c r="C11" s="53"/>
      <c r="D11" s="51"/>
      <c r="E11" s="51"/>
      <c r="F11" s="53"/>
      <c r="G11" s="53"/>
      <c r="H11" s="3" t="s">
        <v>120</v>
      </c>
      <c r="I11" s="1">
        <f>I19</f>
        <v>8200</v>
      </c>
      <c r="J11" s="1">
        <f t="shared" ref="J11:K11" si="2">J19</f>
        <v>8200</v>
      </c>
      <c r="K11" s="1">
        <f t="shared" si="2"/>
        <v>8200</v>
      </c>
    </row>
    <row r="12" spans="1:12" ht="112.5" customHeight="1">
      <c r="A12" s="37"/>
      <c r="B12" s="25" t="s">
        <v>257</v>
      </c>
      <c r="C12" s="12"/>
      <c r="D12" s="12" t="s">
        <v>207</v>
      </c>
      <c r="E12" s="25" t="s">
        <v>258</v>
      </c>
      <c r="F12" s="15">
        <v>43466</v>
      </c>
      <c r="G12" s="15">
        <v>44561</v>
      </c>
      <c r="H12" s="3" t="s">
        <v>178</v>
      </c>
      <c r="I12" s="1">
        <v>20000</v>
      </c>
      <c r="J12" s="1">
        <v>20000</v>
      </c>
      <c r="K12" s="1">
        <v>20000</v>
      </c>
    </row>
    <row r="13" spans="1:12" ht="140.25" customHeight="1">
      <c r="A13" s="37"/>
      <c r="B13" s="11" t="s">
        <v>289</v>
      </c>
      <c r="C13" s="12"/>
      <c r="D13" s="12" t="s">
        <v>207</v>
      </c>
      <c r="E13" s="40" t="s">
        <v>18</v>
      </c>
      <c r="F13" s="13" t="s">
        <v>18</v>
      </c>
      <c r="G13" s="15">
        <v>43738</v>
      </c>
      <c r="H13" s="40" t="s">
        <v>18</v>
      </c>
      <c r="I13" s="40" t="s">
        <v>18</v>
      </c>
      <c r="J13" s="40" t="s">
        <v>18</v>
      </c>
      <c r="K13" s="40" t="s">
        <v>18</v>
      </c>
    </row>
    <row r="14" spans="1:12" ht="158.25" customHeight="1">
      <c r="A14" s="37"/>
      <c r="B14" s="5" t="s">
        <v>287</v>
      </c>
      <c r="C14" s="13"/>
      <c r="D14" s="14" t="s">
        <v>207</v>
      </c>
      <c r="E14" s="40" t="s">
        <v>18</v>
      </c>
      <c r="F14" s="13" t="s">
        <v>18</v>
      </c>
      <c r="G14" s="15" t="s">
        <v>183</v>
      </c>
      <c r="H14" s="40" t="s">
        <v>18</v>
      </c>
      <c r="I14" s="40" t="s">
        <v>18</v>
      </c>
      <c r="J14" s="40" t="s">
        <v>18</v>
      </c>
      <c r="K14" s="40" t="s">
        <v>18</v>
      </c>
    </row>
    <row r="15" spans="1:12" ht="110.25" customHeight="1">
      <c r="A15" s="37"/>
      <c r="B15" s="5" t="s">
        <v>286</v>
      </c>
      <c r="C15" s="13"/>
      <c r="D15" s="14" t="s">
        <v>207</v>
      </c>
      <c r="E15" s="40" t="s">
        <v>18</v>
      </c>
      <c r="F15" s="13" t="s">
        <v>18</v>
      </c>
      <c r="G15" s="15" t="s">
        <v>184</v>
      </c>
      <c r="H15" s="40" t="s">
        <v>18</v>
      </c>
      <c r="I15" s="40" t="s">
        <v>18</v>
      </c>
      <c r="J15" s="40" t="s">
        <v>18</v>
      </c>
      <c r="K15" s="40" t="s">
        <v>18</v>
      </c>
    </row>
    <row r="16" spans="1:12" ht="294" customHeight="1">
      <c r="A16" s="37"/>
      <c r="B16" s="25" t="s">
        <v>261</v>
      </c>
      <c r="C16" s="12"/>
      <c r="D16" s="12" t="s">
        <v>207</v>
      </c>
      <c r="E16" s="26" t="s">
        <v>293</v>
      </c>
      <c r="F16" s="15">
        <v>43466</v>
      </c>
      <c r="G16" s="15">
        <v>44561</v>
      </c>
      <c r="H16" s="3" t="s">
        <v>182</v>
      </c>
      <c r="I16" s="1">
        <v>10000</v>
      </c>
      <c r="J16" s="1">
        <v>10000</v>
      </c>
      <c r="K16" s="1">
        <v>10000</v>
      </c>
    </row>
    <row r="17" spans="1:11" ht="216.75" customHeight="1">
      <c r="A17" s="37"/>
      <c r="B17" s="5" t="s">
        <v>260</v>
      </c>
      <c r="C17" s="12"/>
      <c r="D17" s="14" t="s">
        <v>207</v>
      </c>
      <c r="E17" s="40" t="s">
        <v>18</v>
      </c>
      <c r="F17" s="13" t="s">
        <v>18</v>
      </c>
      <c r="G17" s="15">
        <v>43585</v>
      </c>
      <c r="H17" s="40" t="s">
        <v>18</v>
      </c>
      <c r="I17" s="40" t="s">
        <v>18</v>
      </c>
      <c r="J17" s="40" t="s">
        <v>18</v>
      </c>
      <c r="K17" s="40" t="s">
        <v>18</v>
      </c>
    </row>
    <row r="18" spans="1:11" ht="326.25" customHeight="1">
      <c r="A18" s="37"/>
      <c r="B18" s="5" t="s">
        <v>259</v>
      </c>
      <c r="C18" s="13">
        <v>1</v>
      </c>
      <c r="D18" s="14" t="s">
        <v>207</v>
      </c>
      <c r="E18" s="40" t="s">
        <v>18</v>
      </c>
      <c r="F18" s="13" t="s">
        <v>18</v>
      </c>
      <c r="G18" s="13" t="s">
        <v>241</v>
      </c>
      <c r="H18" s="40" t="s">
        <v>18</v>
      </c>
      <c r="I18" s="40" t="s">
        <v>18</v>
      </c>
      <c r="J18" s="40" t="s">
        <v>18</v>
      </c>
      <c r="K18" s="40" t="s">
        <v>18</v>
      </c>
    </row>
    <row r="19" spans="1:11" ht="101.25" customHeight="1">
      <c r="A19" s="37"/>
      <c r="B19" s="35" t="s">
        <v>139</v>
      </c>
      <c r="C19" s="12"/>
      <c r="D19" s="14" t="s">
        <v>174</v>
      </c>
      <c r="E19" s="26" t="s">
        <v>118</v>
      </c>
      <c r="F19" s="28">
        <v>43466</v>
      </c>
      <c r="G19" s="15">
        <v>44561</v>
      </c>
      <c r="H19" s="3" t="s">
        <v>120</v>
      </c>
      <c r="I19" s="1">
        <v>8200</v>
      </c>
      <c r="J19" s="1">
        <v>8200</v>
      </c>
      <c r="K19" s="1">
        <v>8200</v>
      </c>
    </row>
    <row r="20" spans="1:11" ht="90">
      <c r="A20" s="37"/>
      <c r="B20" s="5" t="s">
        <v>325</v>
      </c>
      <c r="C20" s="13" t="s">
        <v>20</v>
      </c>
      <c r="D20" s="14" t="s">
        <v>175</v>
      </c>
      <c r="E20" s="40" t="s">
        <v>18</v>
      </c>
      <c r="F20" s="13" t="s">
        <v>18</v>
      </c>
      <c r="G20" s="13" t="s">
        <v>193</v>
      </c>
      <c r="H20" s="40" t="s">
        <v>18</v>
      </c>
      <c r="I20" s="40" t="s">
        <v>18</v>
      </c>
      <c r="J20" s="40" t="s">
        <v>18</v>
      </c>
      <c r="K20" s="40" t="s">
        <v>18</v>
      </c>
    </row>
    <row r="21" spans="1:11" ht="42.75" customHeight="1">
      <c r="A21" s="52" t="s">
        <v>24</v>
      </c>
      <c r="B21" s="51" t="s">
        <v>25</v>
      </c>
      <c r="C21" s="53" t="s">
        <v>18</v>
      </c>
      <c r="D21" s="51" t="s">
        <v>328</v>
      </c>
      <c r="E21" s="51" t="s">
        <v>311</v>
      </c>
      <c r="F21" s="58">
        <v>40619</v>
      </c>
      <c r="G21" s="58">
        <v>46022</v>
      </c>
      <c r="H21" s="2" t="s">
        <v>23</v>
      </c>
      <c r="I21" s="1">
        <f t="shared" ref="I21:K21" si="3">SUM(I22:I23)</f>
        <v>694948.5</v>
      </c>
      <c r="J21" s="1">
        <f t="shared" si="3"/>
        <v>694948.5</v>
      </c>
      <c r="K21" s="1">
        <f t="shared" si="3"/>
        <v>694948.5</v>
      </c>
    </row>
    <row r="22" spans="1:11" ht="85.5" customHeight="1">
      <c r="A22" s="52"/>
      <c r="B22" s="51"/>
      <c r="C22" s="53"/>
      <c r="D22" s="51"/>
      <c r="E22" s="51"/>
      <c r="F22" s="53"/>
      <c r="G22" s="53"/>
      <c r="H22" s="3" t="s">
        <v>26</v>
      </c>
      <c r="I22" s="1">
        <f t="shared" ref="I22:K22" si="4">I24</f>
        <v>694948.5</v>
      </c>
      <c r="J22" s="1">
        <f t="shared" si="4"/>
        <v>694948.5</v>
      </c>
      <c r="K22" s="1">
        <f t="shared" si="4"/>
        <v>694948.5</v>
      </c>
    </row>
    <row r="23" spans="1:11" ht="157.5" customHeight="1">
      <c r="A23" s="53"/>
      <c r="B23" s="51"/>
      <c r="C23" s="53"/>
      <c r="D23" s="51"/>
      <c r="E23" s="51"/>
      <c r="F23" s="53"/>
      <c r="G23" s="53"/>
      <c r="H23" s="2" t="s">
        <v>28</v>
      </c>
      <c r="I23" s="1">
        <f t="shared" ref="I23:K23" si="5">I30</f>
        <v>0</v>
      </c>
      <c r="J23" s="1">
        <f t="shared" si="5"/>
        <v>0</v>
      </c>
      <c r="K23" s="1">
        <f t="shared" si="5"/>
        <v>0</v>
      </c>
    </row>
    <row r="24" spans="1:11" ht="315.75" customHeight="1">
      <c r="A24" s="37"/>
      <c r="B24" s="26" t="s">
        <v>271</v>
      </c>
      <c r="C24" s="13"/>
      <c r="D24" s="14" t="s">
        <v>208</v>
      </c>
      <c r="E24" s="26" t="s">
        <v>312</v>
      </c>
      <c r="F24" s="15">
        <v>43466</v>
      </c>
      <c r="G24" s="15">
        <v>44561</v>
      </c>
      <c r="H24" s="3" t="s">
        <v>26</v>
      </c>
      <c r="I24" s="1">
        <v>694948.5</v>
      </c>
      <c r="J24" s="1">
        <v>694948.5</v>
      </c>
      <c r="K24" s="1">
        <v>694948.5</v>
      </c>
    </row>
    <row r="25" spans="1:11" ht="305.25" customHeight="1">
      <c r="A25" s="37"/>
      <c r="B25" s="5" t="s">
        <v>27</v>
      </c>
      <c r="C25" s="13"/>
      <c r="D25" s="14" t="s">
        <v>208</v>
      </c>
      <c r="E25" s="40" t="s">
        <v>18</v>
      </c>
      <c r="F25" s="13" t="s">
        <v>18</v>
      </c>
      <c r="G25" s="13" t="s">
        <v>253</v>
      </c>
      <c r="H25" s="40" t="s">
        <v>18</v>
      </c>
      <c r="I25" s="40" t="s">
        <v>18</v>
      </c>
      <c r="J25" s="40" t="s">
        <v>18</v>
      </c>
      <c r="K25" s="40" t="s">
        <v>18</v>
      </c>
    </row>
    <row r="26" spans="1:11" ht="182.25" customHeight="1">
      <c r="A26" s="37"/>
      <c r="B26" s="5" t="s">
        <v>125</v>
      </c>
      <c r="C26" s="13"/>
      <c r="D26" s="14" t="s">
        <v>329</v>
      </c>
      <c r="E26" s="40" t="s">
        <v>18</v>
      </c>
      <c r="F26" s="13" t="s">
        <v>18</v>
      </c>
      <c r="G26" s="13" t="s">
        <v>263</v>
      </c>
      <c r="H26" s="40" t="s">
        <v>18</v>
      </c>
      <c r="I26" s="40" t="s">
        <v>18</v>
      </c>
      <c r="J26" s="40" t="s">
        <v>18</v>
      </c>
      <c r="K26" s="40" t="s">
        <v>18</v>
      </c>
    </row>
    <row r="27" spans="1:11" ht="206.25" customHeight="1">
      <c r="A27" s="37"/>
      <c r="B27" s="5" t="s">
        <v>111</v>
      </c>
      <c r="C27" s="13">
        <v>1</v>
      </c>
      <c r="D27" s="14" t="s">
        <v>330</v>
      </c>
      <c r="E27" s="40" t="s">
        <v>18</v>
      </c>
      <c r="F27" s="13" t="s">
        <v>18</v>
      </c>
      <c r="G27" s="13" t="s">
        <v>188</v>
      </c>
      <c r="H27" s="40" t="s">
        <v>18</v>
      </c>
      <c r="I27" s="40" t="s">
        <v>18</v>
      </c>
      <c r="J27" s="40" t="s">
        <v>18</v>
      </c>
      <c r="K27" s="40" t="s">
        <v>18</v>
      </c>
    </row>
    <row r="28" spans="1:11" ht="212.25" customHeight="1">
      <c r="A28" s="37"/>
      <c r="B28" s="5" t="s">
        <v>214</v>
      </c>
      <c r="C28" s="13">
        <v>1</v>
      </c>
      <c r="D28" s="14" t="s">
        <v>207</v>
      </c>
      <c r="E28" s="40" t="s">
        <v>18</v>
      </c>
      <c r="F28" s="13" t="s">
        <v>18</v>
      </c>
      <c r="G28" s="13" t="s">
        <v>187</v>
      </c>
      <c r="H28" s="40" t="s">
        <v>18</v>
      </c>
      <c r="I28" s="40" t="s">
        <v>18</v>
      </c>
      <c r="J28" s="40" t="s">
        <v>18</v>
      </c>
      <c r="K28" s="40" t="s">
        <v>18</v>
      </c>
    </row>
    <row r="29" spans="1:11" ht="90.75" customHeight="1">
      <c r="A29" s="37"/>
      <c r="B29" s="5" t="s">
        <v>215</v>
      </c>
      <c r="C29" s="13">
        <v>1</v>
      </c>
      <c r="D29" s="14" t="s">
        <v>176</v>
      </c>
      <c r="E29" s="40" t="s">
        <v>18</v>
      </c>
      <c r="F29" s="13" t="s">
        <v>18</v>
      </c>
      <c r="G29" s="13" t="s">
        <v>187</v>
      </c>
      <c r="H29" s="40" t="s">
        <v>18</v>
      </c>
      <c r="I29" s="40" t="s">
        <v>18</v>
      </c>
      <c r="J29" s="40" t="s">
        <v>18</v>
      </c>
      <c r="K29" s="40" t="s">
        <v>18</v>
      </c>
    </row>
    <row r="30" spans="1:11" ht="348.75" customHeight="1">
      <c r="A30" s="37"/>
      <c r="B30" s="29" t="s">
        <v>272</v>
      </c>
      <c r="C30" s="13"/>
      <c r="D30" s="14" t="s">
        <v>211</v>
      </c>
      <c r="E30" s="26" t="s">
        <v>262</v>
      </c>
      <c r="F30" s="15">
        <v>43466</v>
      </c>
      <c r="G30" s="13" t="s">
        <v>240</v>
      </c>
      <c r="H30" s="2" t="s">
        <v>28</v>
      </c>
      <c r="I30" s="1">
        <v>0</v>
      </c>
      <c r="J30" s="1">
        <v>0</v>
      </c>
      <c r="K30" s="1">
        <v>0</v>
      </c>
    </row>
    <row r="31" spans="1:11" ht="285">
      <c r="A31" s="37"/>
      <c r="B31" s="5" t="s">
        <v>273</v>
      </c>
      <c r="C31" s="13">
        <v>1</v>
      </c>
      <c r="D31" s="14" t="s">
        <v>207</v>
      </c>
      <c r="E31" s="40" t="s">
        <v>18</v>
      </c>
      <c r="F31" s="13" t="s">
        <v>18</v>
      </c>
      <c r="G31" s="13" t="s">
        <v>240</v>
      </c>
      <c r="H31" s="40" t="s">
        <v>18</v>
      </c>
      <c r="I31" s="40" t="s">
        <v>18</v>
      </c>
      <c r="J31" s="40" t="s">
        <v>18</v>
      </c>
      <c r="K31" s="40" t="s">
        <v>18</v>
      </c>
    </row>
    <row r="32" spans="1:11" ht="171" customHeight="1">
      <c r="A32" s="37"/>
      <c r="B32" s="5" t="s">
        <v>274</v>
      </c>
      <c r="C32" s="13">
        <v>1</v>
      </c>
      <c r="D32" s="14" t="s">
        <v>176</v>
      </c>
      <c r="E32" s="40" t="s">
        <v>18</v>
      </c>
      <c r="F32" s="13" t="s">
        <v>18</v>
      </c>
      <c r="G32" s="13" t="s">
        <v>256</v>
      </c>
      <c r="H32" s="40" t="s">
        <v>18</v>
      </c>
      <c r="I32" s="40" t="s">
        <v>18</v>
      </c>
      <c r="J32" s="40" t="s">
        <v>18</v>
      </c>
      <c r="K32" s="40" t="s">
        <v>18</v>
      </c>
    </row>
    <row r="33" spans="1:12" ht="15" customHeight="1">
      <c r="A33" s="63" t="s">
        <v>29</v>
      </c>
      <c r="B33" s="54" t="s">
        <v>30</v>
      </c>
      <c r="C33" s="63" t="s">
        <v>18</v>
      </c>
      <c r="D33" s="54" t="s">
        <v>356</v>
      </c>
      <c r="E33" s="54" t="s">
        <v>294</v>
      </c>
      <c r="F33" s="70">
        <v>40619</v>
      </c>
      <c r="G33" s="70">
        <v>46022</v>
      </c>
      <c r="H33" s="2" t="s">
        <v>23</v>
      </c>
      <c r="I33" s="1">
        <f>SUM(I34:I39)</f>
        <v>349710.6</v>
      </c>
      <c r="J33" s="1">
        <f>SUM(J34:J39)</f>
        <v>350158.9</v>
      </c>
      <c r="K33" s="1">
        <f>SUM(K34:K39)</f>
        <v>350581.5</v>
      </c>
      <c r="L33" s="21"/>
    </row>
    <row r="34" spans="1:12" ht="57.75" customHeight="1">
      <c r="A34" s="64"/>
      <c r="B34" s="66"/>
      <c r="C34" s="64"/>
      <c r="D34" s="66"/>
      <c r="E34" s="66"/>
      <c r="F34" s="71"/>
      <c r="G34" s="71"/>
      <c r="H34" s="3" t="s">
        <v>31</v>
      </c>
      <c r="I34" s="1">
        <f>I40</f>
        <v>133650</v>
      </c>
      <c r="J34" s="1">
        <f>J40</f>
        <v>133650</v>
      </c>
      <c r="K34" s="1">
        <f>K40</f>
        <v>133650</v>
      </c>
    </row>
    <row r="35" spans="1:12" ht="57" customHeight="1">
      <c r="A35" s="64"/>
      <c r="B35" s="66"/>
      <c r="C35" s="64"/>
      <c r="D35" s="66"/>
      <c r="E35" s="66"/>
      <c r="F35" s="71"/>
      <c r="G35" s="71"/>
      <c r="H35" s="3" t="s">
        <v>313</v>
      </c>
      <c r="I35" s="1">
        <f>I42</f>
        <v>149930</v>
      </c>
      <c r="J35" s="1">
        <f>J42</f>
        <v>149930</v>
      </c>
      <c r="K35" s="1">
        <f>K42</f>
        <v>149930</v>
      </c>
    </row>
    <row r="36" spans="1:12" ht="56.25" customHeight="1">
      <c r="A36" s="64"/>
      <c r="B36" s="66"/>
      <c r="C36" s="64"/>
      <c r="D36" s="66"/>
      <c r="E36" s="66"/>
      <c r="F36" s="71"/>
      <c r="G36" s="71"/>
      <c r="H36" s="3" t="s">
        <v>314</v>
      </c>
      <c r="I36" s="1">
        <f>I46</f>
        <v>1231</v>
      </c>
      <c r="J36" s="1">
        <f t="shared" ref="J36:K36" si="6">J46</f>
        <v>1231</v>
      </c>
      <c r="K36" s="1">
        <f t="shared" si="6"/>
        <v>1231</v>
      </c>
    </row>
    <row r="37" spans="1:12" ht="55.5" customHeight="1">
      <c r="A37" s="64"/>
      <c r="B37" s="66"/>
      <c r="C37" s="64"/>
      <c r="D37" s="66"/>
      <c r="E37" s="66"/>
      <c r="F37" s="71"/>
      <c r="G37" s="71"/>
      <c r="H37" s="3" t="s">
        <v>315</v>
      </c>
      <c r="I37" s="1">
        <f>I44</f>
        <v>36076</v>
      </c>
      <c r="J37" s="1">
        <f>J44</f>
        <v>36076</v>
      </c>
      <c r="K37" s="1">
        <f>K44</f>
        <v>36076</v>
      </c>
    </row>
    <row r="38" spans="1:12" ht="54" customHeight="1">
      <c r="A38" s="64"/>
      <c r="B38" s="66"/>
      <c r="C38" s="64"/>
      <c r="D38" s="66"/>
      <c r="E38" s="66"/>
      <c r="F38" s="71"/>
      <c r="G38" s="71"/>
      <c r="H38" s="3" t="s">
        <v>32</v>
      </c>
      <c r="I38" s="1">
        <f>I48+I50</f>
        <v>13523.6</v>
      </c>
      <c r="J38" s="1">
        <f t="shared" ref="J38:K38" si="7">J48+J50</f>
        <v>13971.900000000001</v>
      </c>
      <c r="K38" s="1">
        <f t="shared" si="7"/>
        <v>14394.5</v>
      </c>
      <c r="L38" s="21"/>
    </row>
    <row r="39" spans="1:12" ht="54" customHeight="1">
      <c r="A39" s="65"/>
      <c r="B39" s="55"/>
      <c r="C39" s="65"/>
      <c r="D39" s="55"/>
      <c r="E39" s="55"/>
      <c r="F39" s="72"/>
      <c r="G39" s="72"/>
      <c r="H39" s="3" t="s">
        <v>249</v>
      </c>
      <c r="I39" s="1">
        <v>15300</v>
      </c>
      <c r="J39" s="1">
        <v>15300</v>
      </c>
      <c r="K39" s="1">
        <v>15300</v>
      </c>
      <c r="L39" s="21"/>
    </row>
    <row r="40" spans="1:12" ht="90.75" customHeight="1">
      <c r="A40" s="37"/>
      <c r="B40" s="4" t="s">
        <v>213</v>
      </c>
      <c r="C40" s="14"/>
      <c r="D40" s="14" t="s">
        <v>171</v>
      </c>
      <c r="E40" s="14" t="s">
        <v>33</v>
      </c>
      <c r="F40" s="15">
        <v>43541</v>
      </c>
      <c r="G40" s="15">
        <v>44561</v>
      </c>
      <c r="H40" s="3" t="s">
        <v>31</v>
      </c>
      <c r="I40" s="1">
        <v>133650</v>
      </c>
      <c r="J40" s="1">
        <v>133650</v>
      </c>
      <c r="K40" s="1">
        <v>133650</v>
      </c>
    </row>
    <row r="41" spans="1:12" ht="90">
      <c r="A41" s="37"/>
      <c r="B41" s="5" t="s">
        <v>216</v>
      </c>
      <c r="C41" s="13" t="s">
        <v>20</v>
      </c>
      <c r="D41" s="14" t="s">
        <v>172</v>
      </c>
      <c r="E41" s="40" t="s">
        <v>18</v>
      </c>
      <c r="F41" s="13" t="s">
        <v>18</v>
      </c>
      <c r="G41" s="13" t="s">
        <v>184</v>
      </c>
      <c r="H41" s="40" t="s">
        <v>18</v>
      </c>
      <c r="I41" s="40" t="s">
        <v>18</v>
      </c>
      <c r="J41" s="40" t="s">
        <v>18</v>
      </c>
      <c r="K41" s="40" t="s">
        <v>18</v>
      </c>
    </row>
    <row r="42" spans="1:12" ht="140.25" customHeight="1">
      <c r="A42" s="37"/>
      <c r="B42" s="14" t="s">
        <v>217</v>
      </c>
      <c r="C42" s="13"/>
      <c r="D42" s="14" t="s">
        <v>173</v>
      </c>
      <c r="E42" s="14" t="s">
        <v>34</v>
      </c>
      <c r="F42" s="15">
        <v>43466</v>
      </c>
      <c r="G42" s="15">
        <v>44561</v>
      </c>
      <c r="H42" s="3" t="s">
        <v>313</v>
      </c>
      <c r="I42" s="1">
        <v>149930</v>
      </c>
      <c r="J42" s="1">
        <v>149930</v>
      </c>
      <c r="K42" s="1">
        <v>149930</v>
      </c>
    </row>
    <row r="43" spans="1:12" ht="90.75" customHeight="1">
      <c r="A43" s="37"/>
      <c r="B43" s="5" t="s">
        <v>218</v>
      </c>
      <c r="C43" s="13" t="s">
        <v>20</v>
      </c>
      <c r="D43" s="14" t="s">
        <v>173</v>
      </c>
      <c r="E43" s="40" t="s">
        <v>18</v>
      </c>
      <c r="F43" s="40" t="s">
        <v>18</v>
      </c>
      <c r="G43" s="40" t="s">
        <v>184</v>
      </c>
      <c r="H43" s="40" t="s">
        <v>18</v>
      </c>
      <c r="I43" s="40" t="s">
        <v>18</v>
      </c>
      <c r="J43" s="40" t="s">
        <v>18</v>
      </c>
      <c r="K43" s="40" t="s">
        <v>18</v>
      </c>
    </row>
    <row r="44" spans="1:12" ht="75.75" customHeight="1">
      <c r="A44" s="37"/>
      <c r="B44" s="14" t="s">
        <v>219</v>
      </c>
      <c r="C44" s="13"/>
      <c r="D44" s="14" t="s">
        <v>173</v>
      </c>
      <c r="E44" s="14" t="s">
        <v>35</v>
      </c>
      <c r="F44" s="15">
        <v>43466</v>
      </c>
      <c r="G44" s="15">
        <v>44561</v>
      </c>
      <c r="H44" s="3" t="s">
        <v>315</v>
      </c>
      <c r="I44" s="1">
        <v>36076</v>
      </c>
      <c r="J44" s="1">
        <v>36076</v>
      </c>
      <c r="K44" s="1">
        <v>36076</v>
      </c>
    </row>
    <row r="45" spans="1:12" ht="105.75" customHeight="1">
      <c r="A45" s="37"/>
      <c r="B45" s="5" t="s">
        <v>220</v>
      </c>
      <c r="C45" s="13" t="s">
        <v>20</v>
      </c>
      <c r="D45" s="14" t="s">
        <v>173</v>
      </c>
      <c r="E45" s="40" t="s">
        <v>18</v>
      </c>
      <c r="F45" s="40" t="s">
        <v>18</v>
      </c>
      <c r="G45" s="40" t="s">
        <v>184</v>
      </c>
      <c r="H45" s="40" t="s">
        <v>18</v>
      </c>
      <c r="I45" s="40" t="s">
        <v>18</v>
      </c>
      <c r="J45" s="40" t="s">
        <v>18</v>
      </c>
      <c r="K45" s="40" t="s">
        <v>18</v>
      </c>
    </row>
    <row r="46" spans="1:12" ht="78" customHeight="1">
      <c r="A46" s="37"/>
      <c r="B46" s="14" t="s">
        <v>221</v>
      </c>
      <c r="C46" s="13"/>
      <c r="D46" s="14" t="s">
        <v>173</v>
      </c>
      <c r="E46" s="14" t="s">
        <v>36</v>
      </c>
      <c r="F46" s="15">
        <v>43466</v>
      </c>
      <c r="G46" s="15">
        <v>44561</v>
      </c>
      <c r="H46" s="3" t="s">
        <v>314</v>
      </c>
      <c r="I46" s="1">
        <v>1231</v>
      </c>
      <c r="J46" s="1">
        <v>1231</v>
      </c>
      <c r="K46" s="1">
        <v>1231</v>
      </c>
    </row>
    <row r="47" spans="1:12" ht="132.75" customHeight="1">
      <c r="A47" s="37"/>
      <c r="B47" s="5" t="s">
        <v>222</v>
      </c>
      <c r="C47" s="13"/>
      <c r="D47" s="14" t="s">
        <v>173</v>
      </c>
      <c r="E47" s="40" t="s">
        <v>18</v>
      </c>
      <c r="F47" s="13" t="s">
        <v>18</v>
      </c>
      <c r="G47" s="13" t="s">
        <v>184</v>
      </c>
      <c r="H47" s="40" t="s">
        <v>18</v>
      </c>
      <c r="I47" s="40" t="s">
        <v>18</v>
      </c>
      <c r="J47" s="40" t="s">
        <v>18</v>
      </c>
      <c r="K47" s="40" t="s">
        <v>18</v>
      </c>
    </row>
    <row r="48" spans="1:12" ht="90">
      <c r="A48" s="37"/>
      <c r="B48" s="14" t="s">
        <v>223</v>
      </c>
      <c r="C48" s="13"/>
      <c r="D48" s="14" t="s">
        <v>331</v>
      </c>
      <c r="E48" s="14" t="s">
        <v>37</v>
      </c>
      <c r="F48" s="15">
        <v>43466</v>
      </c>
      <c r="G48" s="15">
        <v>44561</v>
      </c>
      <c r="H48" s="3" t="s">
        <v>32</v>
      </c>
      <c r="I48" s="1">
        <v>9789.85</v>
      </c>
      <c r="J48" s="1">
        <v>10016.530000000001</v>
      </c>
      <c r="K48" s="1">
        <v>10227.83</v>
      </c>
    </row>
    <row r="49" spans="1:11" ht="105" customHeight="1">
      <c r="A49" s="37"/>
      <c r="B49" s="5" t="s">
        <v>224</v>
      </c>
      <c r="C49" s="13"/>
      <c r="D49" s="14" t="s">
        <v>331</v>
      </c>
      <c r="E49" s="40" t="s">
        <v>18</v>
      </c>
      <c r="F49" s="40" t="s">
        <v>18</v>
      </c>
      <c r="G49" s="40" t="s">
        <v>184</v>
      </c>
      <c r="H49" s="40" t="s">
        <v>18</v>
      </c>
      <c r="I49" s="40" t="s">
        <v>18</v>
      </c>
      <c r="J49" s="40" t="s">
        <v>18</v>
      </c>
      <c r="K49" s="40" t="s">
        <v>18</v>
      </c>
    </row>
    <row r="50" spans="1:11" ht="90">
      <c r="A50" s="37"/>
      <c r="B50" s="14" t="s">
        <v>345</v>
      </c>
      <c r="C50" s="13"/>
      <c r="D50" s="14" t="s">
        <v>331</v>
      </c>
      <c r="E50" s="14" t="s">
        <v>353</v>
      </c>
      <c r="F50" s="15">
        <v>43466</v>
      </c>
      <c r="G50" s="15">
        <v>44561</v>
      </c>
      <c r="H50" s="3" t="s">
        <v>32</v>
      </c>
      <c r="I50" s="1">
        <v>3733.75</v>
      </c>
      <c r="J50" s="1">
        <v>3955.37</v>
      </c>
      <c r="K50" s="1">
        <v>4166.67</v>
      </c>
    </row>
    <row r="51" spans="1:11" ht="75">
      <c r="A51" s="37"/>
      <c r="B51" s="5" t="s">
        <v>335</v>
      </c>
      <c r="C51" s="13"/>
      <c r="D51" s="14" t="s">
        <v>331</v>
      </c>
      <c r="E51" s="40" t="s">
        <v>18</v>
      </c>
      <c r="F51" s="40" t="s">
        <v>18</v>
      </c>
      <c r="G51" s="40" t="s">
        <v>184</v>
      </c>
      <c r="H51" s="40" t="s">
        <v>18</v>
      </c>
      <c r="I51" s="40" t="s">
        <v>18</v>
      </c>
      <c r="J51" s="40" t="s">
        <v>18</v>
      </c>
      <c r="K51" s="40" t="s">
        <v>18</v>
      </c>
    </row>
    <row r="52" spans="1:11" ht="75">
      <c r="A52" s="37"/>
      <c r="B52" s="26" t="s">
        <v>295</v>
      </c>
      <c r="C52" s="13"/>
      <c r="D52" s="14" t="s">
        <v>173</v>
      </c>
      <c r="E52" s="14" t="s">
        <v>247</v>
      </c>
      <c r="F52" s="15">
        <v>43466</v>
      </c>
      <c r="G52" s="15">
        <v>44561</v>
      </c>
      <c r="H52" s="3" t="s">
        <v>249</v>
      </c>
      <c r="I52" s="1">
        <v>15300</v>
      </c>
      <c r="J52" s="1">
        <v>15300</v>
      </c>
      <c r="K52" s="1">
        <v>15300</v>
      </c>
    </row>
    <row r="53" spans="1:11" ht="120">
      <c r="A53" s="37"/>
      <c r="B53" s="5" t="s">
        <v>248</v>
      </c>
      <c r="C53" s="13"/>
      <c r="D53" s="14" t="s">
        <v>173</v>
      </c>
      <c r="E53" s="40" t="s">
        <v>18</v>
      </c>
      <c r="F53" s="13" t="s">
        <v>18</v>
      </c>
      <c r="G53" s="13" t="s">
        <v>184</v>
      </c>
      <c r="H53" s="40" t="s">
        <v>18</v>
      </c>
      <c r="I53" s="40" t="s">
        <v>18</v>
      </c>
      <c r="J53" s="40" t="s">
        <v>18</v>
      </c>
      <c r="K53" s="40" t="s">
        <v>18</v>
      </c>
    </row>
    <row r="54" spans="1:11" ht="75">
      <c r="A54" s="37"/>
      <c r="B54" s="26" t="s">
        <v>283</v>
      </c>
      <c r="C54" s="13"/>
      <c r="D54" s="14" t="s">
        <v>363</v>
      </c>
      <c r="E54" s="26" t="s">
        <v>288</v>
      </c>
      <c r="F54" s="15">
        <v>43466</v>
      </c>
      <c r="G54" s="15">
        <v>43830</v>
      </c>
      <c r="H54" s="3" t="s">
        <v>284</v>
      </c>
      <c r="I54" s="1">
        <v>0</v>
      </c>
      <c r="J54" s="1">
        <v>0</v>
      </c>
      <c r="K54" s="1">
        <v>0</v>
      </c>
    </row>
    <row r="55" spans="1:11" ht="95.25" customHeight="1">
      <c r="A55" s="37"/>
      <c r="B55" s="5" t="s">
        <v>285</v>
      </c>
      <c r="C55" s="13"/>
      <c r="D55" s="42" t="s">
        <v>363</v>
      </c>
      <c r="E55" s="40" t="s">
        <v>18</v>
      </c>
      <c r="F55" s="13" t="s">
        <v>18</v>
      </c>
      <c r="G55" s="15">
        <v>43585</v>
      </c>
      <c r="H55" s="40" t="s">
        <v>18</v>
      </c>
      <c r="I55" s="40" t="s">
        <v>18</v>
      </c>
      <c r="J55" s="40" t="s">
        <v>18</v>
      </c>
      <c r="K55" s="40" t="s">
        <v>18</v>
      </c>
    </row>
    <row r="56" spans="1:11" ht="79.5" customHeight="1">
      <c r="A56" s="53" t="s">
        <v>39</v>
      </c>
      <c r="B56" s="57" t="s">
        <v>40</v>
      </c>
      <c r="C56" s="53" t="s">
        <v>18</v>
      </c>
      <c r="D56" s="57" t="s">
        <v>329</v>
      </c>
      <c r="E56" s="51" t="s">
        <v>264</v>
      </c>
      <c r="F56" s="58">
        <v>40619</v>
      </c>
      <c r="G56" s="58">
        <v>46022</v>
      </c>
      <c r="H56" s="1" t="s">
        <v>23</v>
      </c>
      <c r="I56" s="1">
        <f t="shared" ref="I56:K56" si="8">I57</f>
        <v>6600</v>
      </c>
      <c r="J56" s="1">
        <f t="shared" si="8"/>
        <v>6600</v>
      </c>
      <c r="K56" s="1">
        <f t="shared" si="8"/>
        <v>6600</v>
      </c>
    </row>
    <row r="57" spans="1:11" ht="78.75" customHeight="1">
      <c r="A57" s="53"/>
      <c r="B57" s="57"/>
      <c r="C57" s="53"/>
      <c r="D57" s="57"/>
      <c r="E57" s="51"/>
      <c r="F57" s="58"/>
      <c r="G57" s="58"/>
      <c r="H57" s="3" t="s">
        <v>119</v>
      </c>
      <c r="I57" s="1">
        <f>I58+I61</f>
        <v>6600</v>
      </c>
      <c r="J57" s="1">
        <f>J58+J61</f>
        <v>6600</v>
      </c>
      <c r="K57" s="1">
        <f>K58+K61</f>
        <v>6600</v>
      </c>
    </row>
    <row r="58" spans="1:11" ht="189.75" customHeight="1">
      <c r="A58" s="37"/>
      <c r="B58" s="26" t="s">
        <v>212</v>
      </c>
      <c r="C58" s="13"/>
      <c r="D58" s="14" t="s">
        <v>331</v>
      </c>
      <c r="E58" s="26" t="s">
        <v>265</v>
      </c>
      <c r="F58" s="15">
        <v>43541</v>
      </c>
      <c r="G58" s="15">
        <v>44561</v>
      </c>
      <c r="H58" s="3" t="s">
        <v>119</v>
      </c>
      <c r="I58" s="1">
        <v>1600</v>
      </c>
      <c r="J58" s="1">
        <v>1600</v>
      </c>
      <c r="K58" s="1">
        <v>1600</v>
      </c>
    </row>
    <row r="59" spans="1:11" ht="285.75" customHeight="1">
      <c r="A59" s="37"/>
      <c r="B59" s="5" t="s">
        <v>290</v>
      </c>
      <c r="C59" s="13"/>
      <c r="D59" s="14" t="s">
        <v>331</v>
      </c>
      <c r="E59" s="40" t="s">
        <v>18</v>
      </c>
      <c r="F59" s="13" t="s">
        <v>18</v>
      </c>
      <c r="G59" s="13" t="s">
        <v>199</v>
      </c>
      <c r="H59" s="40" t="s">
        <v>18</v>
      </c>
      <c r="I59" s="40" t="s">
        <v>18</v>
      </c>
      <c r="J59" s="40" t="s">
        <v>18</v>
      </c>
      <c r="K59" s="40" t="s">
        <v>18</v>
      </c>
    </row>
    <row r="60" spans="1:11" ht="256.5" customHeight="1">
      <c r="A60" s="37"/>
      <c r="B60" s="5" t="s">
        <v>291</v>
      </c>
      <c r="C60" s="13">
        <v>1</v>
      </c>
      <c r="D60" s="14" t="s">
        <v>331</v>
      </c>
      <c r="E60" s="40" t="s">
        <v>18</v>
      </c>
      <c r="F60" s="13" t="s">
        <v>18</v>
      </c>
      <c r="G60" s="13" t="s">
        <v>255</v>
      </c>
      <c r="H60" s="40" t="s">
        <v>18</v>
      </c>
      <c r="I60" s="40" t="s">
        <v>18</v>
      </c>
      <c r="J60" s="40" t="s">
        <v>18</v>
      </c>
      <c r="K60" s="40" t="s">
        <v>18</v>
      </c>
    </row>
    <row r="61" spans="1:11" ht="120">
      <c r="A61" s="37"/>
      <c r="B61" s="31" t="s">
        <v>225</v>
      </c>
      <c r="C61" s="13"/>
      <c r="D61" s="14" t="s">
        <v>331</v>
      </c>
      <c r="E61" s="31" t="s">
        <v>41</v>
      </c>
      <c r="F61" s="28">
        <v>43466</v>
      </c>
      <c r="G61" s="15">
        <v>44561</v>
      </c>
      <c r="H61" s="3" t="s">
        <v>119</v>
      </c>
      <c r="I61" s="1">
        <v>5000</v>
      </c>
      <c r="J61" s="1">
        <v>5000</v>
      </c>
      <c r="K61" s="1">
        <v>5000</v>
      </c>
    </row>
    <row r="62" spans="1:11" ht="168" customHeight="1">
      <c r="A62" s="37"/>
      <c r="B62" s="5" t="s">
        <v>226</v>
      </c>
      <c r="C62" s="13"/>
      <c r="D62" s="14" t="s">
        <v>331</v>
      </c>
      <c r="E62" s="40" t="s">
        <v>18</v>
      </c>
      <c r="F62" s="13" t="s">
        <v>18</v>
      </c>
      <c r="G62" s="13" t="s">
        <v>254</v>
      </c>
      <c r="H62" s="40" t="s">
        <v>18</v>
      </c>
      <c r="I62" s="40" t="s">
        <v>18</v>
      </c>
      <c r="J62" s="40" t="s">
        <v>18</v>
      </c>
      <c r="K62" s="40" t="s">
        <v>18</v>
      </c>
    </row>
    <row r="63" spans="1:11" ht="141.75" customHeight="1">
      <c r="A63" s="37"/>
      <c r="B63" s="5" t="s">
        <v>227</v>
      </c>
      <c r="C63" s="13"/>
      <c r="D63" s="14" t="s">
        <v>331</v>
      </c>
      <c r="E63" s="40" t="s">
        <v>18</v>
      </c>
      <c r="F63" s="13" t="s">
        <v>18</v>
      </c>
      <c r="G63" s="33" t="s">
        <v>324</v>
      </c>
      <c r="H63" s="40" t="s">
        <v>18</v>
      </c>
      <c r="I63" s="40" t="s">
        <v>18</v>
      </c>
      <c r="J63" s="40" t="s">
        <v>18</v>
      </c>
      <c r="K63" s="40" t="s">
        <v>18</v>
      </c>
    </row>
    <row r="64" spans="1:11" ht="57" customHeight="1">
      <c r="A64" s="39" t="s">
        <v>42</v>
      </c>
      <c r="B64" s="14" t="s">
        <v>43</v>
      </c>
      <c r="C64" s="13" t="s">
        <v>18</v>
      </c>
      <c r="D64" s="14" t="s">
        <v>166</v>
      </c>
      <c r="E64" s="40" t="s">
        <v>18</v>
      </c>
      <c r="F64" s="13" t="s">
        <v>38</v>
      </c>
      <c r="G64" s="15">
        <v>46022</v>
      </c>
      <c r="H64" s="40" t="s">
        <v>18</v>
      </c>
      <c r="I64" s="1">
        <f>I65+I88+I113+I121+I132</f>
        <v>34489326.700000003</v>
      </c>
      <c r="J64" s="1">
        <f>J65+J88+J113+J121+J132</f>
        <v>34541067.600000001</v>
      </c>
      <c r="K64" s="1">
        <f>K65+K88+K113+K121+K132</f>
        <v>34546667</v>
      </c>
    </row>
    <row r="65" spans="1:11" ht="32.25" customHeight="1">
      <c r="A65" s="67" t="s">
        <v>336</v>
      </c>
      <c r="B65" s="51" t="s">
        <v>44</v>
      </c>
      <c r="C65" s="53" t="s">
        <v>18</v>
      </c>
      <c r="D65" s="51" t="s">
        <v>362</v>
      </c>
      <c r="E65" s="51" t="s">
        <v>267</v>
      </c>
      <c r="F65" s="56">
        <v>42370</v>
      </c>
      <c r="G65" s="56">
        <v>46022</v>
      </c>
      <c r="H65" s="1" t="s">
        <v>23</v>
      </c>
      <c r="I65" s="1">
        <f>SUM(I66:I71)</f>
        <v>227237.80000000002</v>
      </c>
      <c r="J65" s="1">
        <f t="shared" ref="J65:K65" si="9">SUM(J66:J71)</f>
        <v>219442.80000000002</v>
      </c>
      <c r="K65" s="1">
        <f t="shared" si="9"/>
        <v>220702.69999999998</v>
      </c>
    </row>
    <row r="66" spans="1:11" ht="56.25" customHeight="1">
      <c r="A66" s="68"/>
      <c r="B66" s="51"/>
      <c r="C66" s="53"/>
      <c r="D66" s="51"/>
      <c r="E66" s="51"/>
      <c r="F66" s="56"/>
      <c r="G66" s="56"/>
      <c r="H66" s="3" t="s">
        <v>190</v>
      </c>
      <c r="I66" s="1">
        <f>I72</f>
        <v>14469.8</v>
      </c>
      <c r="J66" s="1">
        <f>J72</f>
        <v>14469.8</v>
      </c>
      <c r="K66" s="1">
        <f>K72</f>
        <v>14469.8</v>
      </c>
    </row>
    <row r="67" spans="1:11" ht="60.75" customHeight="1">
      <c r="A67" s="68"/>
      <c r="B67" s="51"/>
      <c r="C67" s="53"/>
      <c r="D67" s="51"/>
      <c r="E67" s="51"/>
      <c r="F67" s="56"/>
      <c r="G67" s="56"/>
      <c r="H67" s="3" t="s">
        <v>191</v>
      </c>
      <c r="I67" s="1">
        <f t="shared" ref="I67:K67" si="10">I75</f>
        <v>24000</v>
      </c>
      <c r="J67" s="1">
        <f t="shared" si="10"/>
        <v>24000</v>
      </c>
      <c r="K67" s="1">
        <f t="shared" si="10"/>
        <v>24000</v>
      </c>
    </row>
    <row r="68" spans="1:11" ht="54.75" customHeight="1">
      <c r="A68" s="68"/>
      <c r="B68" s="51"/>
      <c r="C68" s="53"/>
      <c r="D68" s="51"/>
      <c r="E68" s="51"/>
      <c r="F68" s="56"/>
      <c r="G68" s="56"/>
      <c r="H68" s="3" t="s">
        <v>45</v>
      </c>
      <c r="I68" s="1">
        <f>I79</f>
        <v>1000</v>
      </c>
      <c r="J68" s="1">
        <f>J79</f>
        <v>1000</v>
      </c>
      <c r="K68" s="1">
        <f>K79</f>
        <v>1000</v>
      </c>
    </row>
    <row r="69" spans="1:11" ht="50.25" customHeight="1">
      <c r="A69" s="68"/>
      <c r="B69" s="51"/>
      <c r="C69" s="53"/>
      <c r="D69" s="51"/>
      <c r="E69" s="51"/>
      <c r="F69" s="56"/>
      <c r="G69" s="56"/>
      <c r="H69" s="3" t="s">
        <v>192</v>
      </c>
      <c r="I69" s="1">
        <v>9105</v>
      </c>
      <c r="J69" s="1">
        <v>0</v>
      </c>
      <c r="K69" s="1">
        <v>0</v>
      </c>
    </row>
    <row r="70" spans="1:11" ht="46.5" customHeight="1">
      <c r="A70" s="68"/>
      <c r="B70" s="51"/>
      <c r="C70" s="53"/>
      <c r="D70" s="51"/>
      <c r="E70" s="51"/>
      <c r="F70" s="56"/>
      <c r="G70" s="56"/>
      <c r="H70" s="3" t="s">
        <v>46</v>
      </c>
      <c r="I70" s="1">
        <f>I81</f>
        <v>172023.1</v>
      </c>
      <c r="J70" s="1">
        <f t="shared" ref="J70:K70" si="11">J81</f>
        <v>173333.1</v>
      </c>
      <c r="K70" s="1">
        <f t="shared" si="11"/>
        <v>174593</v>
      </c>
    </row>
    <row r="71" spans="1:11" ht="42.75" customHeight="1">
      <c r="A71" s="69"/>
      <c r="B71" s="51"/>
      <c r="C71" s="53"/>
      <c r="D71" s="51"/>
      <c r="E71" s="51"/>
      <c r="F71" s="56"/>
      <c r="G71" s="56"/>
      <c r="H71" s="3" t="s">
        <v>47</v>
      </c>
      <c r="I71" s="1">
        <f>I86</f>
        <v>6639.9</v>
      </c>
      <c r="J71" s="1">
        <f t="shared" ref="J71:K71" si="12">J86</f>
        <v>6639.9</v>
      </c>
      <c r="K71" s="1">
        <f t="shared" si="12"/>
        <v>6639.9</v>
      </c>
    </row>
    <row r="72" spans="1:11" ht="195" customHeight="1">
      <c r="A72" s="37"/>
      <c r="B72" s="27" t="s">
        <v>140</v>
      </c>
      <c r="C72" s="13"/>
      <c r="D72" s="44" t="s">
        <v>364</v>
      </c>
      <c r="E72" s="27" t="s">
        <v>126</v>
      </c>
      <c r="F72" s="15">
        <v>43466</v>
      </c>
      <c r="G72" s="15">
        <v>44561</v>
      </c>
      <c r="H72" s="3" t="s">
        <v>190</v>
      </c>
      <c r="I72" s="1">
        <v>14469.8</v>
      </c>
      <c r="J72" s="1">
        <v>14469.8</v>
      </c>
      <c r="K72" s="1">
        <v>14469.8</v>
      </c>
    </row>
    <row r="73" spans="1:11" ht="142.5" customHeight="1">
      <c r="A73" s="37"/>
      <c r="B73" s="5" t="s">
        <v>141</v>
      </c>
      <c r="C73" s="13"/>
      <c r="D73" s="14" t="s">
        <v>207</v>
      </c>
      <c r="E73" s="40" t="s">
        <v>18</v>
      </c>
      <c r="F73" s="13" t="s">
        <v>18</v>
      </c>
      <c r="G73" s="15" t="s">
        <v>193</v>
      </c>
      <c r="H73" s="40" t="s">
        <v>18</v>
      </c>
      <c r="I73" s="40" t="s">
        <v>18</v>
      </c>
      <c r="J73" s="40" t="s">
        <v>18</v>
      </c>
      <c r="K73" s="40" t="s">
        <v>18</v>
      </c>
    </row>
    <row r="74" spans="1:11" ht="123.75" customHeight="1">
      <c r="A74" s="37"/>
      <c r="B74" s="5" t="s">
        <v>310</v>
      </c>
      <c r="C74" s="13"/>
      <c r="D74" s="44" t="s">
        <v>365</v>
      </c>
      <c r="E74" s="40" t="s">
        <v>18</v>
      </c>
      <c r="F74" s="13" t="s">
        <v>18</v>
      </c>
      <c r="G74" s="15">
        <v>43830</v>
      </c>
      <c r="H74" s="40" t="s">
        <v>18</v>
      </c>
      <c r="I74" s="40" t="s">
        <v>18</v>
      </c>
      <c r="J74" s="40" t="s">
        <v>18</v>
      </c>
      <c r="K74" s="40" t="s">
        <v>18</v>
      </c>
    </row>
    <row r="75" spans="1:11" ht="96" customHeight="1">
      <c r="A75" s="37"/>
      <c r="B75" s="27" t="s">
        <v>276</v>
      </c>
      <c r="C75" s="13"/>
      <c r="D75" s="14" t="s">
        <v>207</v>
      </c>
      <c r="E75" s="27" t="s">
        <v>266</v>
      </c>
      <c r="F75" s="15">
        <v>43466</v>
      </c>
      <c r="G75" s="15">
        <v>44561</v>
      </c>
      <c r="H75" s="3" t="s">
        <v>191</v>
      </c>
      <c r="I75" s="1">
        <v>24000</v>
      </c>
      <c r="J75" s="1">
        <v>24000</v>
      </c>
      <c r="K75" s="1">
        <v>24000</v>
      </c>
    </row>
    <row r="76" spans="1:11" ht="108" customHeight="1">
      <c r="A76" s="37"/>
      <c r="B76" s="5" t="s">
        <v>277</v>
      </c>
      <c r="C76" s="13"/>
      <c r="D76" s="14" t="s">
        <v>207</v>
      </c>
      <c r="E76" s="40" t="s">
        <v>18</v>
      </c>
      <c r="F76" s="13" t="s">
        <v>18</v>
      </c>
      <c r="G76" s="15" t="s">
        <v>193</v>
      </c>
      <c r="H76" s="40" t="s">
        <v>18</v>
      </c>
      <c r="I76" s="40" t="s">
        <v>18</v>
      </c>
      <c r="J76" s="40" t="s">
        <v>18</v>
      </c>
      <c r="K76" s="40" t="s">
        <v>18</v>
      </c>
    </row>
    <row r="77" spans="1:11" ht="90" customHeight="1">
      <c r="A77" s="37"/>
      <c r="B77" s="5" t="s">
        <v>278</v>
      </c>
      <c r="C77" s="13">
        <v>1</v>
      </c>
      <c r="D77" s="14" t="s">
        <v>207</v>
      </c>
      <c r="E77" s="40" t="s">
        <v>18</v>
      </c>
      <c r="F77" s="13" t="s">
        <v>18</v>
      </c>
      <c r="G77" s="15" t="s">
        <v>193</v>
      </c>
      <c r="H77" s="40" t="s">
        <v>18</v>
      </c>
      <c r="I77" s="40" t="s">
        <v>18</v>
      </c>
      <c r="J77" s="40" t="s">
        <v>18</v>
      </c>
      <c r="K77" s="40" t="s">
        <v>18</v>
      </c>
    </row>
    <row r="78" spans="1:11" ht="107.25" customHeight="1">
      <c r="A78" s="37"/>
      <c r="B78" s="5" t="s">
        <v>279</v>
      </c>
      <c r="C78" s="13"/>
      <c r="D78" s="14" t="s">
        <v>207</v>
      </c>
      <c r="E78" s="40" t="s">
        <v>18</v>
      </c>
      <c r="F78" s="13" t="s">
        <v>18</v>
      </c>
      <c r="G78" s="15" t="s">
        <v>193</v>
      </c>
      <c r="H78" s="40" t="s">
        <v>18</v>
      </c>
      <c r="I78" s="40" t="s">
        <v>18</v>
      </c>
      <c r="J78" s="40" t="s">
        <v>18</v>
      </c>
      <c r="K78" s="40" t="s">
        <v>18</v>
      </c>
    </row>
    <row r="79" spans="1:11" ht="132.75" customHeight="1">
      <c r="A79" s="37"/>
      <c r="B79" s="27" t="s">
        <v>228</v>
      </c>
      <c r="C79" s="13"/>
      <c r="D79" s="14" t="s">
        <v>331</v>
      </c>
      <c r="E79" s="27" t="s">
        <v>48</v>
      </c>
      <c r="F79" s="15">
        <v>43466</v>
      </c>
      <c r="G79" s="15">
        <v>44561</v>
      </c>
      <c r="H79" s="3" t="s">
        <v>45</v>
      </c>
      <c r="I79" s="1">
        <v>1000</v>
      </c>
      <c r="J79" s="1">
        <v>1000</v>
      </c>
      <c r="K79" s="1">
        <v>1000</v>
      </c>
    </row>
    <row r="80" spans="1:11" ht="135.75" customHeight="1">
      <c r="A80" s="37"/>
      <c r="B80" s="5" t="s">
        <v>229</v>
      </c>
      <c r="C80" s="13">
        <v>1</v>
      </c>
      <c r="D80" s="14" t="s">
        <v>331</v>
      </c>
      <c r="E80" s="40" t="s">
        <v>18</v>
      </c>
      <c r="F80" s="13" t="s">
        <v>18</v>
      </c>
      <c r="G80" s="15" t="s">
        <v>194</v>
      </c>
      <c r="H80" s="40" t="s">
        <v>18</v>
      </c>
      <c r="I80" s="40" t="s">
        <v>18</v>
      </c>
      <c r="J80" s="40" t="s">
        <v>18</v>
      </c>
      <c r="K80" s="40" t="s">
        <v>18</v>
      </c>
    </row>
    <row r="81" spans="1:11" ht="67.5" customHeight="1">
      <c r="A81" s="63"/>
      <c r="B81" s="54" t="s">
        <v>230</v>
      </c>
      <c r="C81" s="63"/>
      <c r="D81" s="54" t="s">
        <v>331</v>
      </c>
      <c r="E81" s="54" t="s">
        <v>49</v>
      </c>
      <c r="F81" s="70">
        <v>43466</v>
      </c>
      <c r="G81" s="70">
        <v>44561</v>
      </c>
      <c r="H81" s="3" t="s">
        <v>46</v>
      </c>
      <c r="I81" s="1">
        <v>172023.1</v>
      </c>
      <c r="J81" s="1">
        <v>173333.1</v>
      </c>
      <c r="K81" s="1">
        <v>174593</v>
      </c>
    </row>
    <row r="82" spans="1:11" ht="98.25" customHeight="1">
      <c r="A82" s="78"/>
      <c r="B82" s="77"/>
      <c r="C82" s="76"/>
      <c r="D82" s="77"/>
      <c r="E82" s="77"/>
      <c r="F82" s="76"/>
      <c r="G82" s="76"/>
      <c r="H82" s="3" t="s">
        <v>192</v>
      </c>
      <c r="I82" s="1">
        <v>9105</v>
      </c>
      <c r="J82" s="1">
        <v>0</v>
      </c>
      <c r="K82" s="1">
        <v>0</v>
      </c>
    </row>
    <row r="83" spans="1:11" ht="160.5" customHeight="1">
      <c r="A83" s="37"/>
      <c r="B83" s="5" t="s">
        <v>231</v>
      </c>
      <c r="C83" s="13"/>
      <c r="D83" s="12" t="s">
        <v>332</v>
      </c>
      <c r="E83" s="40" t="s">
        <v>18</v>
      </c>
      <c r="F83" s="13" t="s">
        <v>18</v>
      </c>
      <c r="G83" s="13" t="s">
        <v>195</v>
      </c>
      <c r="H83" s="40" t="s">
        <v>18</v>
      </c>
      <c r="I83" s="40" t="s">
        <v>18</v>
      </c>
      <c r="J83" s="40" t="s">
        <v>18</v>
      </c>
      <c r="K83" s="40" t="s">
        <v>18</v>
      </c>
    </row>
    <row r="84" spans="1:11" ht="75">
      <c r="A84" s="37"/>
      <c r="B84" s="5" t="s">
        <v>232</v>
      </c>
      <c r="C84" s="13"/>
      <c r="D84" s="14" t="s">
        <v>333</v>
      </c>
      <c r="E84" s="40" t="s">
        <v>18</v>
      </c>
      <c r="F84" s="13" t="s">
        <v>18</v>
      </c>
      <c r="G84" s="15">
        <v>44196</v>
      </c>
      <c r="H84" s="40" t="s">
        <v>18</v>
      </c>
      <c r="I84" s="40" t="s">
        <v>18</v>
      </c>
      <c r="J84" s="40" t="s">
        <v>18</v>
      </c>
      <c r="K84" s="40" t="s">
        <v>18</v>
      </c>
    </row>
    <row r="85" spans="1:11" ht="94.5" customHeight="1">
      <c r="A85" s="37"/>
      <c r="B85" s="5" t="s">
        <v>233</v>
      </c>
      <c r="C85" s="13" t="s">
        <v>20</v>
      </c>
      <c r="D85" s="14" t="s">
        <v>333</v>
      </c>
      <c r="E85" s="40" t="s">
        <v>18</v>
      </c>
      <c r="F85" s="13" t="s">
        <v>18</v>
      </c>
      <c r="G85" s="13" t="s">
        <v>195</v>
      </c>
      <c r="H85" s="40" t="s">
        <v>18</v>
      </c>
      <c r="I85" s="40" t="s">
        <v>18</v>
      </c>
      <c r="J85" s="40" t="s">
        <v>18</v>
      </c>
      <c r="K85" s="40" t="s">
        <v>18</v>
      </c>
    </row>
    <row r="86" spans="1:11" ht="92.25" customHeight="1">
      <c r="A86" s="37"/>
      <c r="B86" s="36" t="s">
        <v>242</v>
      </c>
      <c r="C86" s="13"/>
      <c r="D86" s="14" t="s">
        <v>167</v>
      </c>
      <c r="E86" s="27" t="s">
        <v>50</v>
      </c>
      <c r="F86" s="15">
        <v>43466</v>
      </c>
      <c r="G86" s="15">
        <v>44561</v>
      </c>
      <c r="H86" s="3" t="s">
        <v>243</v>
      </c>
      <c r="I86" s="1">
        <v>6639.9</v>
      </c>
      <c r="J86" s="1">
        <v>6639.9</v>
      </c>
      <c r="K86" s="1">
        <v>6639.9</v>
      </c>
    </row>
    <row r="87" spans="1:11" ht="113.25" customHeight="1">
      <c r="A87" s="37"/>
      <c r="B87" s="5" t="s">
        <v>327</v>
      </c>
      <c r="C87" s="13" t="s">
        <v>20</v>
      </c>
      <c r="D87" s="14" t="s">
        <v>168</v>
      </c>
      <c r="E87" s="40" t="s">
        <v>18</v>
      </c>
      <c r="F87" s="13" t="s">
        <v>18</v>
      </c>
      <c r="G87" s="13" t="s">
        <v>195</v>
      </c>
      <c r="H87" s="40" t="s">
        <v>18</v>
      </c>
      <c r="I87" s="40" t="s">
        <v>18</v>
      </c>
      <c r="J87" s="40" t="s">
        <v>18</v>
      </c>
      <c r="K87" s="40" t="s">
        <v>18</v>
      </c>
    </row>
    <row r="88" spans="1:11" ht="15.75" customHeight="1">
      <c r="A88" s="52" t="s">
        <v>337</v>
      </c>
      <c r="B88" s="51" t="s">
        <v>51</v>
      </c>
      <c r="C88" s="53" t="s">
        <v>18</v>
      </c>
      <c r="D88" s="51" t="s">
        <v>358</v>
      </c>
      <c r="E88" s="51" t="s">
        <v>161</v>
      </c>
      <c r="F88" s="58">
        <v>40619</v>
      </c>
      <c r="G88" s="58">
        <v>46022</v>
      </c>
      <c r="H88" s="1" t="s">
        <v>23</v>
      </c>
      <c r="I88" s="1">
        <f t="shared" ref="I88:K88" si="13">SUM(I89:I95)</f>
        <v>31918199.5</v>
      </c>
      <c r="J88" s="1">
        <f t="shared" si="13"/>
        <v>31926995.900000002</v>
      </c>
      <c r="K88" s="1">
        <f t="shared" si="13"/>
        <v>31931335.400000002</v>
      </c>
    </row>
    <row r="89" spans="1:11" ht="36.75" customHeight="1">
      <c r="A89" s="52"/>
      <c r="B89" s="51"/>
      <c r="C89" s="53"/>
      <c r="D89" s="51"/>
      <c r="E89" s="51"/>
      <c r="F89" s="58"/>
      <c r="G89" s="53"/>
      <c r="H89" s="3" t="s">
        <v>196</v>
      </c>
      <c r="I89" s="1">
        <f>I96</f>
        <v>272340</v>
      </c>
      <c r="J89" s="1">
        <f t="shared" ref="J89:K89" si="14">J96</f>
        <v>272340</v>
      </c>
      <c r="K89" s="1">
        <f t="shared" si="14"/>
        <v>272340</v>
      </c>
    </row>
    <row r="90" spans="1:11" ht="44.25" customHeight="1">
      <c r="A90" s="52"/>
      <c r="B90" s="51"/>
      <c r="C90" s="53"/>
      <c r="D90" s="51"/>
      <c r="E90" s="51"/>
      <c r="F90" s="58"/>
      <c r="G90" s="53"/>
      <c r="H90" s="3" t="s">
        <v>197</v>
      </c>
      <c r="I90" s="1">
        <f>I99</f>
        <v>215786.7</v>
      </c>
      <c r="J90" s="1">
        <f>J99</f>
        <v>224583.1</v>
      </c>
      <c r="K90" s="1">
        <f t="shared" ref="K90" si="15">K99</f>
        <v>228922.6</v>
      </c>
    </row>
    <row r="91" spans="1:11" ht="41.25" customHeight="1">
      <c r="A91" s="52"/>
      <c r="B91" s="51"/>
      <c r="C91" s="53"/>
      <c r="D91" s="51"/>
      <c r="E91" s="51"/>
      <c r="F91" s="58"/>
      <c r="G91" s="53"/>
      <c r="H91" s="3" t="s">
        <v>52</v>
      </c>
      <c r="I91" s="1">
        <f>I103</f>
        <v>1000</v>
      </c>
      <c r="J91" s="1">
        <f t="shared" ref="J91:K91" si="16">J103</f>
        <v>1000</v>
      </c>
      <c r="K91" s="1">
        <f t="shared" si="16"/>
        <v>1000</v>
      </c>
    </row>
    <row r="92" spans="1:11" ht="42" customHeight="1">
      <c r="A92" s="52"/>
      <c r="B92" s="51"/>
      <c r="C92" s="53"/>
      <c r="D92" s="51"/>
      <c r="E92" s="51"/>
      <c r="F92" s="58"/>
      <c r="G92" s="53"/>
      <c r="H92" s="3" t="s">
        <v>53</v>
      </c>
      <c r="I92" s="1">
        <f>I106</f>
        <v>300000</v>
      </c>
      <c r="J92" s="1">
        <f t="shared" ref="J92:K92" si="17">J106</f>
        <v>300000</v>
      </c>
      <c r="K92" s="1">
        <f t="shared" si="17"/>
        <v>300000</v>
      </c>
    </row>
    <row r="93" spans="1:11" ht="39.75" customHeight="1">
      <c r="A93" s="52"/>
      <c r="B93" s="51"/>
      <c r="C93" s="53"/>
      <c r="D93" s="51"/>
      <c r="E93" s="51"/>
      <c r="F93" s="58"/>
      <c r="G93" s="53"/>
      <c r="H93" s="3" t="s">
        <v>54</v>
      </c>
      <c r="I93" s="1">
        <f>I108</f>
        <v>28826799.300000001</v>
      </c>
      <c r="J93" s="1">
        <f t="shared" ref="J93:K93" si="18">J108</f>
        <v>28826799.300000001</v>
      </c>
      <c r="K93" s="1">
        <f t="shared" si="18"/>
        <v>28826799.300000001</v>
      </c>
    </row>
    <row r="94" spans="1:11" ht="41.25" customHeight="1">
      <c r="A94" s="52"/>
      <c r="B94" s="51"/>
      <c r="C94" s="53"/>
      <c r="D94" s="51"/>
      <c r="E94" s="51"/>
      <c r="F94" s="58"/>
      <c r="G94" s="53"/>
      <c r="H94" s="3" t="s">
        <v>55</v>
      </c>
      <c r="I94" s="1">
        <f t="shared" ref="I94:K94" si="19">I109</f>
        <v>2272273.5</v>
      </c>
      <c r="J94" s="1">
        <f t="shared" si="19"/>
        <v>2272273.5</v>
      </c>
      <c r="K94" s="1">
        <f t="shared" si="19"/>
        <v>2272273.5</v>
      </c>
    </row>
    <row r="95" spans="1:11" ht="40.5" customHeight="1">
      <c r="A95" s="52"/>
      <c r="B95" s="51"/>
      <c r="C95" s="53"/>
      <c r="D95" s="51"/>
      <c r="E95" s="51"/>
      <c r="F95" s="58"/>
      <c r="G95" s="53"/>
      <c r="H95" s="3" t="s">
        <v>56</v>
      </c>
      <c r="I95" s="1">
        <f>I111</f>
        <v>30000</v>
      </c>
      <c r="J95" s="1">
        <f t="shared" ref="J95:K95" si="20">J111</f>
        <v>30000</v>
      </c>
      <c r="K95" s="1">
        <f t="shared" si="20"/>
        <v>30000</v>
      </c>
    </row>
    <row r="96" spans="1:11" ht="126.75" customHeight="1">
      <c r="A96" s="37"/>
      <c r="B96" s="27" t="s">
        <v>127</v>
      </c>
      <c r="C96" s="13"/>
      <c r="D96" s="14" t="s">
        <v>209</v>
      </c>
      <c r="E96" s="27" t="s">
        <v>162</v>
      </c>
      <c r="F96" s="15">
        <v>43466</v>
      </c>
      <c r="G96" s="15">
        <v>44561</v>
      </c>
      <c r="H96" s="3" t="s">
        <v>196</v>
      </c>
      <c r="I96" s="1">
        <v>272340</v>
      </c>
      <c r="J96" s="1">
        <v>272340</v>
      </c>
      <c r="K96" s="1">
        <v>272340</v>
      </c>
    </row>
    <row r="97" spans="1:11" ht="175.5" customHeight="1">
      <c r="A97" s="37"/>
      <c r="B97" s="5" t="s">
        <v>354</v>
      </c>
      <c r="C97" s="13"/>
      <c r="D97" s="14" t="s">
        <v>209</v>
      </c>
      <c r="E97" s="40" t="s">
        <v>18</v>
      </c>
      <c r="F97" s="13" t="s">
        <v>18</v>
      </c>
      <c r="G97" s="13" t="s">
        <v>198</v>
      </c>
      <c r="H97" s="40" t="s">
        <v>18</v>
      </c>
      <c r="I97" s="40" t="s">
        <v>18</v>
      </c>
      <c r="J97" s="40" t="s">
        <v>18</v>
      </c>
      <c r="K97" s="40" t="s">
        <v>18</v>
      </c>
    </row>
    <row r="98" spans="1:11" ht="125.25" customHeight="1">
      <c r="A98" s="37"/>
      <c r="B98" s="5" t="s">
        <v>275</v>
      </c>
      <c r="C98" s="13" t="s">
        <v>20</v>
      </c>
      <c r="D98" s="14" t="s">
        <v>209</v>
      </c>
      <c r="E98" s="40" t="s">
        <v>18</v>
      </c>
      <c r="F98" s="13" t="s">
        <v>18</v>
      </c>
      <c r="G98" s="13" t="s">
        <v>195</v>
      </c>
      <c r="H98" s="40" t="s">
        <v>18</v>
      </c>
      <c r="I98" s="40" t="s">
        <v>18</v>
      </c>
      <c r="J98" s="40" t="s">
        <v>18</v>
      </c>
      <c r="K98" s="40" t="s">
        <v>18</v>
      </c>
    </row>
    <row r="99" spans="1:11" ht="120" customHeight="1">
      <c r="A99" s="37"/>
      <c r="B99" s="27" t="s">
        <v>113</v>
      </c>
      <c r="C99" s="13"/>
      <c r="D99" s="44" t="s">
        <v>357</v>
      </c>
      <c r="E99" s="27" t="s">
        <v>163</v>
      </c>
      <c r="F99" s="15">
        <v>43466</v>
      </c>
      <c r="G99" s="15">
        <v>44561</v>
      </c>
      <c r="H99" s="3" t="s">
        <v>197</v>
      </c>
      <c r="I99" s="1">
        <v>215786.7</v>
      </c>
      <c r="J99" s="1">
        <v>224583.1</v>
      </c>
      <c r="K99" s="1">
        <v>228922.6</v>
      </c>
    </row>
    <row r="100" spans="1:11" ht="200.25" customHeight="1">
      <c r="A100" s="37"/>
      <c r="B100" s="5" t="s">
        <v>153</v>
      </c>
      <c r="C100" s="13"/>
      <c r="D100" s="44" t="s">
        <v>357</v>
      </c>
      <c r="E100" s="40" t="s">
        <v>18</v>
      </c>
      <c r="F100" s="13" t="s">
        <v>18</v>
      </c>
      <c r="G100" s="15">
        <v>43830</v>
      </c>
      <c r="H100" s="40" t="s">
        <v>18</v>
      </c>
      <c r="I100" s="40" t="s">
        <v>18</v>
      </c>
      <c r="J100" s="40" t="s">
        <v>18</v>
      </c>
      <c r="K100" s="40" t="s">
        <v>18</v>
      </c>
    </row>
    <row r="101" spans="1:11" ht="145.5" customHeight="1">
      <c r="A101" s="37"/>
      <c r="B101" s="5" t="s">
        <v>154</v>
      </c>
      <c r="C101" s="13"/>
      <c r="D101" s="44" t="s">
        <v>357</v>
      </c>
      <c r="E101" s="40" t="s">
        <v>18</v>
      </c>
      <c r="F101" s="13" t="s">
        <v>18</v>
      </c>
      <c r="G101" s="15">
        <v>43830</v>
      </c>
      <c r="H101" s="40" t="s">
        <v>18</v>
      </c>
      <c r="I101" s="40" t="s">
        <v>18</v>
      </c>
      <c r="J101" s="40" t="s">
        <v>18</v>
      </c>
      <c r="K101" s="40" t="s">
        <v>18</v>
      </c>
    </row>
    <row r="102" spans="1:11" ht="105.75" customHeight="1">
      <c r="A102" s="37"/>
      <c r="B102" s="5" t="s">
        <v>152</v>
      </c>
      <c r="C102" s="13" t="s">
        <v>20</v>
      </c>
      <c r="D102" s="44" t="s">
        <v>357</v>
      </c>
      <c r="E102" s="40" t="s">
        <v>18</v>
      </c>
      <c r="F102" s="13" t="s">
        <v>18</v>
      </c>
      <c r="G102" s="13" t="s">
        <v>195</v>
      </c>
      <c r="H102" s="40" t="s">
        <v>18</v>
      </c>
      <c r="I102" s="40" t="s">
        <v>18</v>
      </c>
      <c r="J102" s="40" t="s">
        <v>18</v>
      </c>
      <c r="K102" s="40" t="s">
        <v>18</v>
      </c>
    </row>
    <row r="103" spans="1:11" ht="147.75" customHeight="1">
      <c r="A103" s="37"/>
      <c r="B103" s="27" t="s">
        <v>114</v>
      </c>
      <c r="C103" s="13"/>
      <c r="D103" s="14" t="s">
        <v>333</v>
      </c>
      <c r="E103" s="27" t="s">
        <v>57</v>
      </c>
      <c r="F103" s="15">
        <v>43466</v>
      </c>
      <c r="G103" s="15">
        <v>44561</v>
      </c>
      <c r="H103" s="3" t="s">
        <v>52</v>
      </c>
      <c r="I103" s="1">
        <v>1000</v>
      </c>
      <c r="J103" s="1">
        <v>1000</v>
      </c>
      <c r="K103" s="1">
        <v>1000</v>
      </c>
    </row>
    <row r="104" spans="1:11" ht="246" customHeight="1">
      <c r="A104" s="37"/>
      <c r="B104" s="5" t="s">
        <v>156</v>
      </c>
      <c r="C104" s="13"/>
      <c r="D104" s="14" t="s">
        <v>333</v>
      </c>
      <c r="E104" s="40" t="s">
        <v>18</v>
      </c>
      <c r="F104" s="13" t="s">
        <v>18</v>
      </c>
      <c r="G104" s="13" t="s">
        <v>199</v>
      </c>
      <c r="H104" s="40" t="s">
        <v>18</v>
      </c>
      <c r="I104" s="40" t="s">
        <v>18</v>
      </c>
      <c r="J104" s="40" t="s">
        <v>18</v>
      </c>
      <c r="K104" s="40" t="s">
        <v>18</v>
      </c>
    </row>
    <row r="105" spans="1:11" ht="164.25" customHeight="1">
      <c r="A105" s="37"/>
      <c r="B105" s="5" t="s">
        <v>128</v>
      </c>
      <c r="C105" s="13"/>
      <c r="D105" s="14" t="s">
        <v>331</v>
      </c>
      <c r="E105" s="40" t="s">
        <v>18</v>
      </c>
      <c r="F105" s="13" t="s">
        <v>18</v>
      </c>
      <c r="G105" s="13" t="s">
        <v>200</v>
      </c>
      <c r="H105" s="40" t="s">
        <v>18</v>
      </c>
      <c r="I105" s="40" t="s">
        <v>18</v>
      </c>
      <c r="J105" s="40" t="s">
        <v>18</v>
      </c>
      <c r="K105" s="40" t="s">
        <v>18</v>
      </c>
    </row>
    <row r="106" spans="1:11" ht="83.25" customHeight="1">
      <c r="A106" s="37"/>
      <c r="B106" s="14" t="s">
        <v>142</v>
      </c>
      <c r="C106" s="13"/>
      <c r="D106" s="14" t="s">
        <v>331</v>
      </c>
      <c r="E106" s="14" t="s">
        <v>58</v>
      </c>
      <c r="F106" s="15">
        <v>43541</v>
      </c>
      <c r="G106" s="15">
        <v>44561</v>
      </c>
      <c r="H106" s="3" t="s">
        <v>53</v>
      </c>
      <c r="I106" s="1">
        <v>300000</v>
      </c>
      <c r="J106" s="1">
        <v>300000</v>
      </c>
      <c r="K106" s="1">
        <v>300000</v>
      </c>
    </row>
    <row r="107" spans="1:11" ht="75">
      <c r="A107" s="37"/>
      <c r="B107" s="5" t="s">
        <v>143</v>
      </c>
      <c r="C107" s="13">
        <v>1</v>
      </c>
      <c r="D107" s="14" t="s">
        <v>331</v>
      </c>
      <c r="E107" s="40" t="s">
        <v>18</v>
      </c>
      <c r="F107" s="13" t="s">
        <v>18</v>
      </c>
      <c r="G107" s="13" t="s">
        <v>201</v>
      </c>
      <c r="H107" s="40" t="s">
        <v>18</v>
      </c>
      <c r="I107" s="40" t="s">
        <v>18</v>
      </c>
      <c r="J107" s="40" t="s">
        <v>18</v>
      </c>
      <c r="K107" s="40" t="s">
        <v>18</v>
      </c>
    </row>
    <row r="108" spans="1:11" ht="48.75" customHeight="1">
      <c r="A108" s="53"/>
      <c r="B108" s="51" t="s">
        <v>144</v>
      </c>
      <c r="C108" s="53"/>
      <c r="D108" s="51" t="s">
        <v>331</v>
      </c>
      <c r="E108" s="51" t="s">
        <v>59</v>
      </c>
      <c r="F108" s="58">
        <v>43541</v>
      </c>
      <c r="G108" s="15">
        <v>44561</v>
      </c>
      <c r="H108" s="3" t="s">
        <v>54</v>
      </c>
      <c r="I108" s="1">
        <f>28280068.1+546731.2</f>
        <v>28826799.300000001</v>
      </c>
      <c r="J108" s="1">
        <f>28280068.1+546731.2</f>
        <v>28826799.300000001</v>
      </c>
      <c r="K108" s="1">
        <f>28280068.1+546731.2</f>
        <v>28826799.300000001</v>
      </c>
    </row>
    <row r="109" spans="1:11" ht="49.5" customHeight="1">
      <c r="A109" s="53"/>
      <c r="B109" s="51"/>
      <c r="C109" s="53"/>
      <c r="D109" s="51"/>
      <c r="E109" s="51"/>
      <c r="F109" s="53"/>
      <c r="G109" s="13"/>
      <c r="H109" s="3" t="s">
        <v>55</v>
      </c>
      <c r="I109" s="1">
        <f>2226626+45647.5</f>
        <v>2272273.5</v>
      </c>
      <c r="J109" s="1">
        <f t="shared" ref="J109:K109" si="21">2226626+45647.5</f>
        <v>2272273.5</v>
      </c>
      <c r="K109" s="1">
        <f t="shared" si="21"/>
        <v>2272273.5</v>
      </c>
    </row>
    <row r="110" spans="1:11" ht="90">
      <c r="A110" s="37"/>
      <c r="B110" s="5" t="s">
        <v>145</v>
      </c>
      <c r="C110" s="13" t="s">
        <v>20</v>
      </c>
      <c r="D110" s="14" t="s">
        <v>331</v>
      </c>
      <c r="E110" s="40" t="s">
        <v>18</v>
      </c>
      <c r="F110" s="13" t="s">
        <v>18</v>
      </c>
      <c r="G110" s="13" t="s">
        <v>193</v>
      </c>
      <c r="H110" s="40" t="s">
        <v>18</v>
      </c>
      <c r="I110" s="40" t="s">
        <v>18</v>
      </c>
      <c r="J110" s="40" t="s">
        <v>18</v>
      </c>
      <c r="K110" s="40" t="s">
        <v>18</v>
      </c>
    </row>
    <row r="111" spans="1:11" ht="80.25" customHeight="1">
      <c r="A111" s="37"/>
      <c r="B111" s="14" t="s">
        <v>146</v>
      </c>
      <c r="C111" s="13"/>
      <c r="D111" s="14" t="s">
        <v>332</v>
      </c>
      <c r="E111" s="14" t="s">
        <v>60</v>
      </c>
      <c r="F111" s="15">
        <v>43541</v>
      </c>
      <c r="G111" s="15">
        <v>44561</v>
      </c>
      <c r="H111" s="3" t="s">
        <v>56</v>
      </c>
      <c r="I111" s="1">
        <v>30000</v>
      </c>
      <c r="J111" s="1">
        <v>30000</v>
      </c>
      <c r="K111" s="1">
        <v>30000</v>
      </c>
    </row>
    <row r="112" spans="1:11" ht="111.75" customHeight="1">
      <c r="A112" s="37"/>
      <c r="B112" s="5" t="s">
        <v>147</v>
      </c>
      <c r="C112" s="13">
        <v>1</v>
      </c>
      <c r="D112" s="14" t="s">
        <v>331</v>
      </c>
      <c r="E112" s="40" t="s">
        <v>18</v>
      </c>
      <c r="F112" s="13" t="s">
        <v>18</v>
      </c>
      <c r="G112" s="13" t="s">
        <v>193</v>
      </c>
      <c r="H112" s="40" t="s">
        <v>18</v>
      </c>
      <c r="I112" s="40" t="s">
        <v>18</v>
      </c>
      <c r="J112" s="40" t="s">
        <v>18</v>
      </c>
      <c r="K112" s="40" t="s">
        <v>18</v>
      </c>
    </row>
    <row r="113" spans="1:11" ht="73.5" customHeight="1">
      <c r="A113" s="52" t="s">
        <v>338</v>
      </c>
      <c r="B113" s="73" t="s">
        <v>61</v>
      </c>
      <c r="C113" s="53" t="s">
        <v>18</v>
      </c>
      <c r="D113" s="57" t="s">
        <v>359</v>
      </c>
      <c r="E113" s="51" t="s">
        <v>316</v>
      </c>
      <c r="F113" s="58">
        <v>40619</v>
      </c>
      <c r="G113" s="58">
        <v>46022</v>
      </c>
      <c r="H113" s="1" t="s">
        <v>23</v>
      </c>
      <c r="I113" s="1">
        <f>SUM(I114:I115)</f>
        <v>12000</v>
      </c>
      <c r="J113" s="1">
        <f>SUM(J114:J115)</f>
        <v>12000</v>
      </c>
      <c r="K113" s="1">
        <f>SUM(K114:K115)</f>
        <v>12000</v>
      </c>
    </row>
    <row r="114" spans="1:11" ht="66.75" customHeight="1">
      <c r="A114" s="52"/>
      <c r="B114" s="73"/>
      <c r="C114" s="53"/>
      <c r="D114" s="57"/>
      <c r="E114" s="51"/>
      <c r="F114" s="53"/>
      <c r="G114" s="53"/>
      <c r="H114" s="3" t="s">
        <v>202</v>
      </c>
      <c r="I114" s="1">
        <f t="shared" ref="I114:K114" si="22">I116</f>
        <v>10000</v>
      </c>
      <c r="J114" s="1">
        <f t="shared" si="22"/>
        <v>10000</v>
      </c>
      <c r="K114" s="1">
        <f t="shared" si="22"/>
        <v>10000</v>
      </c>
    </row>
    <row r="115" spans="1:11" ht="66" customHeight="1">
      <c r="A115" s="52"/>
      <c r="B115" s="73"/>
      <c r="C115" s="53"/>
      <c r="D115" s="57"/>
      <c r="E115" s="51"/>
      <c r="F115" s="53"/>
      <c r="G115" s="53"/>
      <c r="H115" s="3" t="s">
        <v>62</v>
      </c>
      <c r="I115" s="1">
        <f>I119</f>
        <v>2000</v>
      </c>
      <c r="J115" s="1">
        <f t="shared" ref="J115:K115" si="23">J119</f>
        <v>2000</v>
      </c>
      <c r="K115" s="1">
        <f t="shared" si="23"/>
        <v>2000</v>
      </c>
    </row>
    <row r="116" spans="1:11" ht="111" customHeight="1">
      <c r="A116" s="37"/>
      <c r="B116" s="27" t="s">
        <v>280</v>
      </c>
      <c r="C116" s="13"/>
      <c r="D116" s="14" t="s">
        <v>207</v>
      </c>
      <c r="E116" s="27" t="s">
        <v>268</v>
      </c>
      <c r="F116" s="15">
        <v>43466</v>
      </c>
      <c r="G116" s="15">
        <v>44561</v>
      </c>
      <c r="H116" s="3" t="s">
        <v>202</v>
      </c>
      <c r="I116" s="1">
        <v>10000</v>
      </c>
      <c r="J116" s="1">
        <v>10000</v>
      </c>
      <c r="K116" s="1">
        <v>10000</v>
      </c>
    </row>
    <row r="117" spans="1:11" ht="111.75" customHeight="1">
      <c r="A117" s="37"/>
      <c r="B117" s="5" t="s">
        <v>281</v>
      </c>
      <c r="C117" s="13"/>
      <c r="D117" s="14" t="s">
        <v>207</v>
      </c>
      <c r="E117" s="40" t="s">
        <v>18</v>
      </c>
      <c r="F117" s="13" t="s">
        <v>18</v>
      </c>
      <c r="G117" s="13" t="s">
        <v>185</v>
      </c>
      <c r="H117" s="40" t="s">
        <v>18</v>
      </c>
      <c r="I117" s="40" t="s">
        <v>18</v>
      </c>
      <c r="J117" s="40" t="s">
        <v>18</v>
      </c>
      <c r="K117" s="40" t="s">
        <v>18</v>
      </c>
    </row>
    <row r="118" spans="1:11" ht="96.75" customHeight="1">
      <c r="A118" s="37"/>
      <c r="B118" s="5" t="s">
        <v>282</v>
      </c>
      <c r="C118" s="13"/>
      <c r="D118" s="14" t="s">
        <v>207</v>
      </c>
      <c r="E118" s="40" t="s">
        <v>18</v>
      </c>
      <c r="F118" s="13" t="s">
        <v>18</v>
      </c>
      <c r="G118" s="13" t="s">
        <v>193</v>
      </c>
      <c r="H118" s="40" t="s">
        <v>18</v>
      </c>
      <c r="I118" s="40" t="s">
        <v>18</v>
      </c>
      <c r="J118" s="40" t="s">
        <v>18</v>
      </c>
      <c r="K118" s="40" t="s">
        <v>18</v>
      </c>
    </row>
    <row r="119" spans="1:11" ht="89.25" customHeight="1">
      <c r="A119" s="37"/>
      <c r="B119" s="27" t="s">
        <v>158</v>
      </c>
      <c r="C119" s="13"/>
      <c r="D119" s="14" t="s">
        <v>169</v>
      </c>
      <c r="E119" s="27" t="s">
        <v>309</v>
      </c>
      <c r="F119" s="15">
        <v>43466</v>
      </c>
      <c r="G119" s="15">
        <v>44561</v>
      </c>
      <c r="H119" s="3" t="s">
        <v>62</v>
      </c>
      <c r="I119" s="1">
        <v>2000</v>
      </c>
      <c r="J119" s="1">
        <v>2000</v>
      </c>
      <c r="K119" s="1">
        <v>2000</v>
      </c>
    </row>
    <row r="120" spans="1:11" ht="87" customHeight="1">
      <c r="A120" s="37"/>
      <c r="B120" s="5" t="s">
        <v>159</v>
      </c>
      <c r="C120" s="13"/>
      <c r="D120" s="14" t="s">
        <v>165</v>
      </c>
      <c r="E120" s="40" t="s">
        <v>18</v>
      </c>
      <c r="F120" s="13" t="s">
        <v>18</v>
      </c>
      <c r="G120" s="13" t="s">
        <v>203</v>
      </c>
      <c r="H120" s="40" t="s">
        <v>18</v>
      </c>
      <c r="I120" s="40" t="s">
        <v>18</v>
      </c>
      <c r="J120" s="40" t="s">
        <v>18</v>
      </c>
      <c r="K120" s="40" t="s">
        <v>18</v>
      </c>
    </row>
    <row r="121" spans="1:11" ht="74.25" customHeight="1">
      <c r="A121" s="52" t="s">
        <v>339</v>
      </c>
      <c r="B121" s="51" t="s">
        <v>63</v>
      </c>
      <c r="C121" s="53" t="s">
        <v>18</v>
      </c>
      <c r="D121" s="51" t="s">
        <v>360</v>
      </c>
      <c r="E121" s="51" t="s">
        <v>269</v>
      </c>
      <c r="F121" s="58">
        <v>40544</v>
      </c>
      <c r="G121" s="58">
        <v>46022</v>
      </c>
      <c r="H121" s="1" t="s">
        <v>23</v>
      </c>
      <c r="I121" s="1">
        <f>SUM(I122:I124)</f>
        <v>1828419.3</v>
      </c>
      <c r="J121" s="1">
        <f>SUM(J122:J124)</f>
        <v>1828419.3</v>
      </c>
      <c r="K121" s="1">
        <f>SUM(K122:K124)</f>
        <v>1828419.3</v>
      </c>
    </row>
    <row r="122" spans="1:11" ht="55.5" customHeight="1">
      <c r="A122" s="52"/>
      <c r="B122" s="51"/>
      <c r="C122" s="53"/>
      <c r="D122" s="51"/>
      <c r="E122" s="51"/>
      <c r="F122" s="53"/>
      <c r="G122" s="53"/>
      <c r="H122" s="3" t="s">
        <v>204</v>
      </c>
      <c r="I122" s="1">
        <f>I125</f>
        <v>16020</v>
      </c>
      <c r="J122" s="1">
        <f t="shared" ref="J122:K122" si="24">J125</f>
        <v>16020</v>
      </c>
      <c r="K122" s="1">
        <f t="shared" si="24"/>
        <v>16020</v>
      </c>
    </row>
    <row r="123" spans="1:11" ht="57.75" customHeight="1">
      <c r="A123" s="52"/>
      <c r="B123" s="51"/>
      <c r="C123" s="53"/>
      <c r="D123" s="51"/>
      <c r="E123" s="51"/>
      <c r="F123" s="53"/>
      <c r="G123" s="53"/>
      <c r="H123" s="3" t="s">
        <v>64</v>
      </c>
      <c r="I123" s="1">
        <v>1536420</v>
      </c>
      <c r="J123" s="1">
        <v>1536420</v>
      </c>
      <c r="K123" s="1">
        <v>1536420</v>
      </c>
    </row>
    <row r="124" spans="1:11" ht="56.25" customHeight="1">
      <c r="A124" s="52"/>
      <c r="B124" s="51"/>
      <c r="C124" s="53"/>
      <c r="D124" s="51"/>
      <c r="E124" s="51"/>
      <c r="F124" s="53"/>
      <c r="G124" s="53"/>
      <c r="H124" s="3" t="s">
        <v>65</v>
      </c>
      <c r="I124" s="1">
        <f t="shared" ref="I124:K124" si="25">I130</f>
        <v>275979.3</v>
      </c>
      <c r="J124" s="1">
        <f t="shared" si="25"/>
        <v>275979.3</v>
      </c>
      <c r="K124" s="1">
        <f t="shared" si="25"/>
        <v>275979.3</v>
      </c>
    </row>
    <row r="125" spans="1:11" ht="136.5" customHeight="1">
      <c r="A125" s="37"/>
      <c r="B125" s="27" t="s">
        <v>151</v>
      </c>
      <c r="C125" s="13"/>
      <c r="D125" s="14" t="s">
        <v>209</v>
      </c>
      <c r="E125" s="27" t="s">
        <v>270</v>
      </c>
      <c r="F125" s="15">
        <v>43466</v>
      </c>
      <c r="G125" s="15">
        <v>44561</v>
      </c>
      <c r="H125" s="3" t="s">
        <v>204</v>
      </c>
      <c r="I125" s="1">
        <v>16020</v>
      </c>
      <c r="J125" s="1">
        <v>16020</v>
      </c>
      <c r="K125" s="1">
        <v>16020</v>
      </c>
    </row>
    <row r="126" spans="1:11" ht="215.25" customHeight="1">
      <c r="A126" s="37"/>
      <c r="B126" s="5" t="s">
        <v>115</v>
      </c>
      <c r="C126" s="13"/>
      <c r="D126" s="14" t="s">
        <v>209</v>
      </c>
      <c r="E126" s="40" t="s">
        <v>18</v>
      </c>
      <c r="F126" s="13" t="s">
        <v>18</v>
      </c>
      <c r="G126" s="15" t="s">
        <v>183</v>
      </c>
      <c r="H126" s="40" t="s">
        <v>18</v>
      </c>
      <c r="I126" s="40" t="s">
        <v>18</v>
      </c>
      <c r="J126" s="40" t="s">
        <v>18</v>
      </c>
      <c r="K126" s="40" t="s">
        <v>18</v>
      </c>
    </row>
    <row r="127" spans="1:11" ht="85.5" customHeight="1">
      <c r="A127" s="37"/>
      <c r="B127" s="27" t="s">
        <v>116</v>
      </c>
      <c r="C127" s="13"/>
      <c r="D127" s="14" t="s">
        <v>331</v>
      </c>
      <c r="E127" s="27" t="s">
        <v>66</v>
      </c>
      <c r="F127" s="15">
        <v>43466</v>
      </c>
      <c r="G127" s="15">
        <v>44561</v>
      </c>
      <c r="H127" s="3" t="s">
        <v>64</v>
      </c>
      <c r="I127" s="45">
        <v>1536420</v>
      </c>
      <c r="J127" s="45">
        <v>1536420</v>
      </c>
      <c r="K127" s="45">
        <v>1536420</v>
      </c>
    </row>
    <row r="128" spans="1:11" ht="114" customHeight="1">
      <c r="A128" s="37"/>
      <c r="B128" s="5" t="s">
        <v>160</v>
      </c>
      <c r="C128" s="13"/>
      <c r="D128" s="14" t="s">
        <v>331</v>
      </c>
      <c r="E128" s="40" t="s">
        <v>18</v>
      </c>
      <c r="F128" s="13" t="s">
        <v>18</v>
      </c>
      <c r="G128" s="13" t="s">
        <v>186</v>
      </c>
      <c r="H128" s="40" t="s">
        <v>18</v>
      </c>
      <c r="I128" s="40" t="s">
        <v>18</v>
      </c>
      <c r="J128" s="40" t="s">
        <v>18</v>
      </c>
      <c r="K128" s="40" t="s">
        <v>18</v>
      </c>
    </row>
    <row r="129" spans="1:11" ht="168" customHeight="1">
      <c r="A129" s="37"/>
      <c r="B129" s="5" t="s">
        <v>117</v>
      </c>
      <c r="C129" s="13" t="s">
        <v>20</v>
      </c>
      <c r="D129" s="14" t="s">
        <v>331</v>
      </c>
      <c r="E129" s="40" t="s">
        <v>18</v>
      </c>
      <c r="F129" s="13" t="s">
        <v>18</v>
      </c>
      <c r="G129" s="13" t="s">
        <v>193</v>
      </c>
      <c r="H129" s="40" t="s">
        <v>18</v>
      </c>
      <c r="I129" s="40" t="s">
        <v>18</v>
      </c>
      <c r="J129" s="40" t="s">
        <v>18</v>
      </c>
      <c r="K129" s="40" t="s">
        <v>18</v>
      </c>
    </row>
    <row r="130" spans="1:11" ht="116.25" customHeight="1">
      <c r="A130" s="37"/>
      <c r="B130" s="27" t="s">
        <v>148</v>
      </c>
      <c r="C130" s="13"/>
      <c r="D130" s="14" t="s">
        <v>349</v>
      </c>
      <c r="E130" s="27" t="s">
        <v>296</v>
      </c>
      <c r="F130" s="15">
        <v>43466</v>
      </c>
      <c r="G130" s="15">
        <v>44561</v>
      </c>
      <c r="H130" s="3" t="s">
        <v>65</v>
      </c>
      <c r="I130" s="1">
        <v>275979.3</v>
      </c>
      <c r="J130" s="1">
        <v>275979.3</v>
      </c>
      <c r="K130" s="1">
        <v>275979.3</v>
      </c>
    </row>
    <row r="131" spans="1:11" ht="115.5" customHeight="1">
      <c r="A131" s="37"/>
      <c r="B131" s="5" t="s">
        <v>297</v>
      </c>
      <c r="C131" s="13"/>
      <c r="D131" s="14" t="s">
        <v>350</v>
      </c>
      <c r="E131" s="40" t="s">
        <v>18</v>
      </c>
      <c r="F131" s="13" t="s">
        <v>18</v>
      </c>
      <c r="G131" s="13" t="s">
        <v>193</v>
      </c>
      <c r="H131" s="40" t="s">
        <v>18</v>
      </c>
      <c r="I131" s="40" t="s">
        <v>18</v>
      </c>
      <c r="J131" s="40" t="s">
        <v>18</v>
      </c>
      <c r="K131" s="40" t="s">
        <v>18</v>
      </c>
    </row>
    <row r="132" spans="1:11" ht="57" customHeight="1">
      <c r="A132" s="52" t="s">
        <v>340</v>
      </c>
      <c r="B132" s="51" t="s">
        <v>67</v>
      </c>
      <c r="C132" s="53" t="s">
        <v>18</v>
      </c>
      <c r="D132" s="51" t="s">
        <v>331</v>
      </c>
      <c r="E132" s="51" t="s">
        <v>323</v>
      </c>
      <c r="F132" s="56">
        <v>42370</v>
      </c>
      <c r="G132" s="56">
        <v>46022</v>
      </c>
      <c r="H132" s="1" t="s">
        <v>23</v>
      </c>
      <c r="I132" s="1">
        <f>I133</f>
        <v>503470.10000000003</v>
      </c>
      <c r="J132" s="1">
        <f t="shared" ref="J132:K133" si="26">J133</f>
        <v>554209.6</v>
      </c>
      <c r="K132" s="1">
        <f>K133</f>
        <v>554209.6</v>
      </c>
    </row>
    <row r="133" spans="1:11" ht="54" customHeight="1">
      <c r="A133" s="52"/>
      <c r="B133" s="51"/>
      <c r="C133" s="53"/>
      <c r="D133" s="51"/>
      <c r="E133" s="51"/>
      <c r="F133" s="56"/>
      <c r="G133" s="56"/>
      <c r="H133" s="3" t="s">
        <v>68</v>
      </c>
      <c r="I133" s="1">
        <f>I134</f>
        <v>503470.10000000003</v>
      </c>
      <c r="J133" s="1">
        <f t="shared" si="26"/>
        <v>554209.6</v>
      </c>
      <c r="K133" s="1">
        <f t="shared" si="26"/>
        <v>554209.6</v>
      </c>
    </row>
    <row r="134" spans="1:11" ht="153" customHeight="1">
      <c r="A134" s="34"/>
      <c r="B134" s="8" t="s">
        <v>234</v>
      </c>
      <c r="C134" s="9"/>
      <c r="D134" s="31" t="s">
        <v>331</v>
      </c>
      <c r="E134" s="8" t="s">
        <v>121</v>
      </c>
      <c r="F134" s="7">
        <v>43466</v>
      </c>
      <c r="G134" s="7">
        <v>44561</v>
      </c>
      <c r="H134" s="3" t="s">
        <v>68</v>
      </c>
      <c r="I134" s="1">
        <f>496529.9+6940.2</f>
        <v>503470.10000000003</v>
      </c>
      <c r="J134" s="1">
        <f>424209.6+130000</f>
        <v>554209.6</v>
      </c>
      <c r="K134" s="1">
        <f>424209.6+130000</f>
        <v>554209.6</v>
      </c>
    </row>
    <row r="135" spans="1:11" ht="234" customHeight="1">
      <c r="A135" s="34"/>
      <c r="B135" s="5" t="s">
        <v>318</v>
      </c>
      <c r="C135" s="30">
        <v>1</v>
      </c>
      <c r="D135" s="31" t="s">
        <v>331</v>
      </c>
      <c r="E135" s="40" t="s">
        <v>18</v>
      </c>
      <c r="F135" s="30" t="s">
        <v>18</v>
      </c>
      <c r="G135" s="32" t="s">
        <v>188</v>
      </c>
      <c r="H135" s="40" t="s">
        <v>18</v>
      </c>
      <c r="I135" s="40" t="s">
        <v>18</v>
      </c>
      <c r="J135" s="40" t="s">
        <v>18</v>
      </c>
      <c r="K135" s="40" t="s">
        <v>18</v>
      </c>
    </row>
    <row r="136" spans="1:11" ht="107.25" customHeight="1">
      <c r="A136" s="34"/>
      <c r="B136" s="5" t="s">
        <v>319</v>
      </c>
      <c r="C136" s="30"/>
      <c r="D136" s="31" t="s">
        <v>331</v>
      </c>
      <c r="E136" s="40" t="s">
        <v>18</v>
      </c>
      <c r="F136" s="30" t="s">
        <v>18</v>
      </c>
      <c r="G136" s="32" t="s">
        <v>184</v>
      </c>
      <c r="H136" s="40" t="s">
        <v>18</v>
      </c>
      <c r="I136" s="40" t="s">
        <v>18</v>
      </c>
      <c r="J136" s="40" t="s">
        <v>18</v>
      </c>
      <c r="K136" s="40" t="s">
        <v>18</v>
      </c>
    </row>
    <row r="137" spans="1:11" ht="252.75" customHeight="1">
      <c r="A137" s="34"/>
      <c r="B137" s="31" t="s">
        <v>321</v>
      </c>
      <c r="C137" s="30"/>
      <c r="D137" s="31" t="s">
        <v>331</v>
      </c>
      <c r="E137" s="31" t="s">
        <v>322</v>
      </c>
      <c r="F137" s="32">
        <v>43466</v>
      </c>
      <c r="G137" s="30" t="s">
        <v>355</v>
      </c>
      <c r="H137" s="43" t="s">
        <v>28</v>
      </c>
      <c r="I137" s="43">
        <v>0</v>
      </c>
      <c r="J137" s="43">
        <v>0</v>
      </c>
      <c r="K137" s="43">
        <v>0</v>
      </c>
    </row>
    <row r="138" spans="1:11" ht="101.25" customHeight="1">
      <c r="A138" s="34"/>
      <c r="B138" s="5" t="s">
        <v>320</v>
      </c>
      <c r="C138" s="30"/>
      <c r="D138" s="31" t="s">
        <v>331</v>
      </c>
      <c r="E138" s="40" t="s">
        <v>18</v>
      </c>
      <c r="F138" s="30" t="s">
        <v>18</v>
      </c>
      <c r="G138" s="30" t="s">
        <v>205</v>
      </c>
      <c r="H138" s="40" t="s">
        <v>18</v>
      </c>
      <c r="I138" s="40" t="s">
        <v>18</v>
      </c>
      <c r="J138" s="40" t="s">
        <v>18</v>
      </c>
      <c r="K138" s="40" t="s">
        <v>18</v>
      </c>
    </row>
    <row r="139" spans="1:11" ht="45">
      <c r="A139" s="39" t="s">
        <v>69</v>
      </c>
      <c r="B139" s="22" t="s">
        <v>70</v>
      </c>
      <c r="C139" s="13" t="s">
        <v>18</v>
      </c>
      <c r="D139" s="14" t="s">
        <v>166</v>
      </c>
      <c r="E139" s="40" t="s">
        <v>18</v>
      </c>
      <c r="F139" s="13" t="s">
        <v>19</v>
      </c>
      <c r="G139" s="15">
        <v>46022</v>
      </c>
      <c r="H139" s="40" t="s">
        <v>18</v>
      </c>
      <c r="I139" s="1">
        <f>I140+I159+I165</f>
        <v>18220454.200000003</v>
      </c>
      <c r="J139" s="1">
        <f>J140+J159+J165</f>
        <v>18936250.400000002</v>
      </c>
      <c r="K139" s="1">
        <f>K140+K159+K165</f>
        <v>20026228.299999997</v>
      </c>
    </row>
    <row r="140" spans="1:11" ht="66" customHeight="1">
      <c r="A140" s="52" t="s">
        <v>341</v>
      </c>
      <c r="B140" s="51" t="s">
        <v>71</v>
      </c>
      <c r="C140" s="53" t="s">
        <v>18</v>
      </c>
      <c r="D140" s="51" t="s">
        <v>334</v>
      </c>
      <c r="E140" s="51" t="s">
        <v>298</v>
      </c>
      <c r="F140" s="56">
        <v>40619</v>
      </c>
      <c r="G140" s="56">
        <v>46022</v>
      </c>
      <c r="H140" s="1" t="s">
        <v>23</v>
      </c>
      <c r="I140" s="1">
        <f>SUM(I141:I143)</f>
        <v>20854.5</v>
      </c>
      <c r="J140" s="1">
        <f>SUM(J141:J143)</f>
        <v>20854.5</v>
      </c>
      <c r="K140" s="1">
        <f>SUM(K141:K143)</f>
        <v>12130.4</v>
      </c>
    </row>
    <row r="141" spans="1:11" ht="68.25" customHeight="1">
      <c r="A141" s="75"/>
      <c r="B141" s="74"/>
      <c r="C141" s="74"/>
      <c r="D141" s="51"/>
      <c r="E141" s="74"/>
      <c r="F141" s="56"/>
      <c r="G141" s="56"/>
      <c r="H141" s="3" t="s">
        <v>72</v>
      </c>
      <c r="I141" s="1">
        <f>I144+I147</f>
        <v>3000</v>
      </c>
      <c r="J141" s="1">
        <f>J144+J147</f>
        <v>3000</v>
      </c>
      <c r="K141" s="1">
        <f>K144+K147</f>
        <v>3000</v>
      </c>
    </row>
    <row r="142" spans="1:11" ht="60" customHeight="1">
      <c r="A142" s="75"/>
      <c r="B142" s="74"/>
      <c r="C142" s="74"/>
      <c r="D142" s="51"/>
      <c r="E142" s="74"/>
      <c r="F142" s="56"/>
      <c r="G142" s="56"/>
      <c r="H142" s="3" t="s">
        <v>73</v>
      </c>
      <c r="I142" s="1">
        <f>I150</f>
        <v>15854.5</v>
      </c>
      <c r="J142" s="1">
        <f t="shared" ref="J142:K142" si="27">J150</f>
        <v>15854.5</v>
      </c>
      <c r="K142" s="1">
        <f t="shared" si="27"/>
        <v>7130.4</v>
      </c>
    </row>
    <row r="143" spans="1:11" ht="72" customHeight="1">
      <c r="A143" s="75"/>
      <c r="B143" s="74"/>
      <c r="C143" s="74"/>
      <c r="D143" s="51"/>
      <c r="E143" s="74"/>
      <c r="F143" s="56"/>
      <c r="G143" s="56"/>
      <c r="H143" s="3" t="s">
        <v>74</v>
      </c>
      <c r="I143" s="1">
        <f>I152</f>
        <v>2000</v>
      </c>
      <c r="J143" s="1">
        <f t="shared" ref="J143:K143" si="28">J152</f>
        <v>2000</v>
      </c>
      <c r="K143" s="1">
        <f t="shared" si="28"/>
        <v>2000</v>
      </c>
    </row>
    <row r="144" spans="1:11" ht="104.25" customHeight="1">
      <c r="A144" s="37"/>
      <c r="B144" s="27" t="s">
        <v>149</v>
      </c>
      <c r="C144" s="13"/>
      <c r="D144" s="14" t="s">
        <v>331</v>
      </c>
      <c r="E144" s="27" t="s">
        <v>75</v>
      </c>
      <c r="F144" s="15">
        <v>43466</v>
      </c>
      <c r="G144" s="15">
        <v>44561</v>
      </c>
      <c r="H144" s="3" t="s">
        <v>72</v>
      </c>
      <c r="I144" s="1">
        <v>1500</v>
      </c>
      <c r="J144" s="1">
        <v>1500</v>
      </c>
      <c r="K144" s="1">
        <v>1500</v>
      </c>
    </row>
    <row r="145" spans="1:11" ht="197.25" customHeight="1">
      <c r="A145" s="37"/>
      <c r="B145" s="5" t="s">
        <v>299</v>
      </c>
      <c r="C145" s="13"/>
      <c r="D145" s="14" t="s">
        <v>331</v>
      </c>
      <c r="E145" s="40" t="s">
        <v>18</v>
      </c>
      <c r="F145" s="13" t="s">
        <v>18</v>
      </c>
      <c r="G145" s="13" t="s">
        <v>189</v>
      </c>
      <c r="H145" s="40" t="s">
        <v>18</v>
      </c>
      <c r="I145" s="40" t="s">
        <v>18</v>
      </c>
      <c r="J145" s="40" t="s">
        <v>18</v>
      </c>
      <c r="K145" s="40" t="s">
        <v>18</v>
      </c>
    </row>
    <row r="146" spans="1:11" ht="143.25" customHeight="1">
      <c r="A146" s="37"/>
      <c r="B146" s="5" t="s">
        <v>150</v>
      </c>
      <c r="C146" s="13">
        <v>1</v>
      </c>
      <c r="D146" s="14" t="s">
        <v>331</v>
      </c>
      <c r="E146" s="40" t="s">
        <v>18</v>
      </c>
      <c r="F146" s="13" t="s">
        <v>18</v>
      </c>
      <c r="G146" s="13" t="s">
        <v>185</v>
      </c>
      <c r="H146" s="40" t="s">
        <v>18</v>
      </c>
      <c r="I146" s="40" t="s">
        <v>18</v>
      </c>
      <c r="J146" s="40" t="s">
        <v>18</v>
      </c>
      <c r="K146" s="40" t="s">
        <v>18</v>
      </c>
    </row>
    <row r="147" spans="1:11" ht="109.5" customHeight="1">
      <c r="A147" s="37"/>
      <c r="B147" s="14" t="s">
        <v>235</v>
      </c>
      <c r="C147" s="14"/>
      <c r="D147" s="14" t="s">
        <v>331</v>
      </c>
      <c r="E147" s="14" t="s">
        <v>348</v>
      </c>
      <c r="F147" s="15">
        <v>43466</v>
      </c>
      <c r="G147" s="15">
        <v>44561</v>
      </c>
      <c r="H147" s="3" t="s">
        <v>72</v>
      </c>
      <c r="I147" s="1">
        <v>1500</v>
      </c>
      <c r="J147" s="1">
        <v>1500</v>
      </c>
      <c r="K147" s="1">
        <v>1500</v>
      </c>
    </row>
    <row r="148" spans="1:11" ht="94.5" customHeight="1">
      <c r="A148" s="37"/>
      <c r="B148" s="5" t="s">
        <v>236</v>
      </c>
      <c r="C148" s="13"/>
      <c r="D148" s="14" t="s">
        <v>331</v>
      </c>
      <c r="E148" s="40" t="s">
        <v>18</v>
      </c>
      <c r="F148" s="13" t="s">
        <v>18</v>
      </c>
      <c r="G148" s="13" t="s">
        <v>193</v>
      </c>
      <c r="H148" s="40" t="s">
        <v>18</v>
      </c>
      <c r="I148" s="40" t="s">
        <v>18</v>
      </c>
      <c r="J148" s="40" t="s">
        <v>18</v>
      </c>
      <c r="K148" s="40" t="s">
        <v>18</v>
      </c>
    </row>
    <row r="149" spans="1:11" ht="81.75" customHeight="1">
      <c r="A149" s="37"/>
      <c r="B149" s="5" t="s">
        <v>237</v>
      </c>
      <c r="C149" s="13"/>
      <c r="D149" s="14" t="s">
        <v>331</v>
      </c>
      <c r="E149" s="40" t="s">
        <v>18</v>
      </c>
      <c r="F149" s="13" t="s">
        <v>18</v>
      </c>
      <c r="G149" s="13" t="s">
        <v>195</v>
      </c>
      <c r="H149" s="40" t="s">
        <v>18</v>
      </c>
      <c r="I149" s="40" t="s">
        <v>18</v>
      </c>
      <c r="J149" s="40" t="s">
        <v>18</v>
      </c>
      <c r="K149" s="40" t="s">
        <v>18</v>
      </c>
    </row>
    <row r="150" spans="1:11" ht="92.25" customHeight="1">
      <c r="A150" s="37"/>
      <c r="B150" s="14" t="s">
        <v>238</v>
      </c>
      <c r="C150" s="13"/>
      <c r="D150" s="14" t="s">
        <v>331</v>
      </c>
      <c r="E150" s="14" t="s">
        <v>76</v>
      </c>
      <c r="F150" s="15">
        <v>43466</v>
      </c>
      <c r="G150" s="15">
        <v>44561</v>
      </c>
      <c r="H150" s="3" t="s">
        <v>73</v>
      </c>
      <c r="I150" s="1">
        <v>15854.5</v>
      </c>
      <c r="J150" s="1">
        <v>15854.5</v>
      </c>
      <c r="K150" s="1">
        <v>7130.4</v>
      </c>
    </row>
    <row r="151" spans="1:11" ht="177" customHeight="1">
      <c r="A151" s="37"/>
      <c r="B151" s="5" t="s">
        <v>157</v>
      </c>
      <c r="C151" s="13">
        <v>1</v>
      </c>
      <c r="D151" s="14" t="s">
        <v>331</v>
      </c>
      <c r="E151" s="40" t="s">
        <v>18</v>
      </c>
      <c r="F151" s="13" t="s">
        <v>18</v>
      </c>
      <c r="G151" s="15" t="s">
        <v>194</v>
      </c>
      <c r="H151" s="40" t="s">
        <v>18</v>
      </c>
      <c r="I151" s="40" t="s">
        <v>18</v>
      </c>
      <c r="J151" s="40" t="s">
        <v>18</v>
      </c>
      <c r="K151" s="40" t="s">
        <v>18</v>
      </c>
    </row>
    <row r="152" spans="1:11" ht="89.25" customHeight="1">
      <c r="A152" s="37"/>
      <c r="B152" s="35" t="s">
        <v>301</v>
      </c>
      <c r="C152" s="13"/>
      <c r="D152" s="14" t="s">
        <v>170</v>
      </c>
      <c r="E152" s="23" t="s">
        <v>300</v>
      </c>
      <c r="F152" s="15">
        <v>43466</v>
      </c>
      <c r="G152" s="15">
        <v>44561</v>
      </c>
      <c r="H152" s="3" t="s">
        <v>74</v>
      </c>
      <c r="I152" s="1">
        <v>2000</v>
      </c>
      <c r="J152" s="1">
        <v>2000</v>
      </c>
      <c r="K152" s="1">
        <v>2000</v>
      </c>
    </row>
    <row r="153" spans="1:11" ht="92.25" customHeight="1">
      <c r="A153" s="37"/>
      <c r="B153" s="5" t="s">
        <v>326</v>
      </c>
      <c r="C153" s="13" t="s">
        <v>20</v>
      </c>
      <c r="D153" s="14" t="s">
        <v>167</v>
      </c>
      <c r="E153" s="40" t="s">
        <v>18</v>
      </c>
      <c r="F153" s="13" t="s">
        <v>18</v>
      </c>
      <c r="G153" s="13" t="s">
        <v>193</v>
      </c>
      <c r="H153" s="40" t="s">
        <v>18</v>
      </c>
      <c r="I153" s="40" t="s">
        <v>18</v>
      </c>
      <c r="J153" s="40" t="s">
        <v>18</v>
      </c>
      <c r="K153" s="40" t="s">
        <v>18</v>
      </c>
    </row>
    <row r="154" spans="1:11" ht="125.25" customHeight="1">
      <c r="A154" s="37"/>
      <c r="B154" s="14" t="s">
        <v>244</v>
      </c>
      <c r="C154" s="13"/>
      <c r="D154" s="14" t="s">
        <v>351</v>
      </c>
      <c r="E154" s="14" t="s">
        <v>129</v>
      </c>
      <c r="F154" s="15">
        <v>43466</v>
      </c>
      <c r="G154" s="15">
        <v>44561</v>
      </c>
      <c r="H154" s="2" t="s">
        <v>112</v>
      </c>
      <c r="I154" s="1">
        <v>0</v>
      </c>
      <c r="J154" s="1">
        <v>0</v>
      </c>
      <c r="K154" s="1">
        <v>0</v>
      </c>
    </row>
    <row r="155" spans="1:11" ht="159" customHeight="1">
      <c r="A155" s="37"/>
      <c r="B155" s="5" t="s">
        <v>344</v>
      </c>
      <c r="C155" s="13">
        <v>1</v>
      </c>
      <c r="D155" s="14" t="s">
        <v>177</v>
      </c>
      <c r="E155" s="40" t="s">
        <v>18</v>
      </c>
      <c r="F155" s="13" t="s">
        <v>18</v>
      </c>
      <c r="G155" s="15">
        <v>43466</v>
      </c>
      <c r="H155" s="40" t="s">
        <v>18</v>
      </c>
      <c r="I155" s="40" t="s">
        <v>18</v>
      </c>
      <c r="J155" s="40" t="s">
        <v>18</v>
      </c>
      <c r="K155" s="40" t="s">
        <v>18</v>
      </c>
    </row>
    <row r="156" spans="1:11" ht="90.75" customHeight="1">
      <c r="A156" s="37"/>
      <c r="B156" s="5" t="s">
        <v>245</v>
      </c>
      <c r="C156" s="13">
        <v>1</v>
      </c>
      <c r="D156" s="14" t="s">
        <v>177</v>
      </c>
      <c r="E156" s="40" t="s">
        <v>18</v>
      </c>
      <c r="F156" s="13" t="s">
        <v>18</v>
      </c>
      <c r="G156" s="15">
        <v>43831</v>
      </c>
      <c r="H156" s="40" t="s">
        <v>18</v>
      </c>
      <c r="I156" s="40" t="s">
        <v>18</v>
      </c>
      <c r="J156" s="40" t="s">
        <v>18</v>
      </c>
      <c r="K156" s="40" t="s">
        <v>18</v>
      </c>
    </row>
    <row r="157" spans="1:11" ht="141.75" customHeight="1">
      <c r="A157" s="37"/>
      <c r="B157" s="14" t="s">
        <v>251</v>
      </c>
      <c r="C157" s="13"/>
      <c r="D157" s="14" t="s">
        <v>331</v>
      </c>
      <c r="E157" s="23" t="s">
        <v>302</v>
      </c>
      <c r="F157" s="15">
        <v>43466</v>
      </c>
      <c r="G157" s="15">
        <v>43830</v>
      </c>
      <c r="H157" s="2" t="s">
        <v>112</v>
      </c>
      <c r="I157" s="1">
        <v>0</v>
      </c>
      <c r="J157" s="1">
        <v>0</v>
      </c>
      <c r="K157" s="1">
        <v>0</v>
      </c>
    </row>
    <row r="158" spans="1:11" ht="168.75" customHeight="1">
      <c r="A158" s="37"/>
      <c r="B158" s="14" t="s">
        <v>250</v>
      </c>
      <c r="C158" s="13"/>
      <c r="D158" s="14" t="s">
        <v>331</v>
      </c>
      <c r="E158" s="40" t="s">
        <v>18</v>
      </c>
      <c r="F158" s="13" t="s">
        <v>18</v>
      </c>
      <c r="G158" s="15">
        <v>43830</v>
      </c>
      <c r="H158" s="40" t="s">
        <v>18</v>
      </c>
      <c r="I158" s="40" t="s">
        <v>18</v>
      </c>
      <c r="J158" s="40" t="s">
        <v>18</v>
      </c>
      <c r="K158" s="40" t="s">
        <v>18</v>
      </c>
    </row>
    <row r="159" spans="1:11" ht="51.75" customHeight="1">
      <c r="A159" s="52" t="s">
        <v>342</v>
      </c>
      <c r="B159" s="51" t="s">
        <v>77</v>
      </c>
      <c r="C159" s="53" t="s">
        <v>18</v>
      </c>
      <c r="D159" s="51" t="s">
        <v>331</v>
      </c>
      <c r="E159" s="54" t="s">
        <v>317</v>
      </c>
      <c r="F159" s="56">
        <v>40609</v>
      </c>
      <c r="G159" s="56">
        <v>46022</v>
      </c>
      <c r="H159" s="1" t="s">
        <v>23</v>
      </c>
      <c r="I159" s="1">
        <f>SUM(I160:I160)</f>
        <v>86970.8</v>
      </c>
      <c r="J159" s="1">
        <f>SUM(J160:J160)</f>
        <v>87017.1</v>
      </c>
      <c r="K159" s="1">
        <f>SUM(K160:K160)</f>
        <v>95727.8</v>
      </c>
    </row>
    <row r="160" spans="1:11" ht="64.5" customHeight="1">
      <c r="A160" s="52"/>
      <c r="B160" s="51"/>
      <c r="C160" s="53"/>
      <c r="D160" s="51"/>
      <c r="E160" s="55"/>
      <c r="F160" s="56"/>
      <c r="G160" s="56"/>
      <c r="H160" s="3" t="s">
        <v>138</v>
      </c>
      <c r="I160" s="1">
        <f>I161</f>
        <v>86970.8</v>
      </c>
      <c r="J160" s="1">
        <f t="shared" ref="J160:K160" si="29">J161</f>
        <v>87017.1</v>
      </c>
      <c r="K160" s="1">
        <f t="shared" si="29"/>
        <v>95727.8</v>
      </c>
    </row>
    <row r="161" spans="1:14" ht="81" customHeight="1">
      <c r="A161" s="37"/>
      <c r="B161" s="12" t="s">
        <v>124</v>
      </c>
      <c r="C161" s="13"/>
      <c r="D161" s="12" t="s">
        <v>331</v>
      </c>
      <c r="E161" s="12" t="s">
        <v>78</v>
      </c>
      <c r="F161" s="15">
        <v>43531</v>
      </c>
      <c r="G161" s="15">
        <v>44561</v>
      </c>
      <c r="H161" s="3" t="s">
        <v>138</v>
      </c>
      <c r="I161" s="1">
        <v>86970.8</v>
      </c>
      <c r="J161" s="1">
        <v>87017.1</v>
      </c>
      <c r="K161" s="1">
        <v>95727.8</v>
      </c>
    </row>
    <row r="162" spans="1:14" ht="96" customHeight="1">
      <c r="A162" s="37"/>
      <c r="B162" s="5" t="s">
        <v>155</v>
      </c>
      <c r="C162" s="13"/>
      <c r="D162" s="14" t="s">
        <v>331</v>
      </c>
      <c r="E162" s="40" t="s">
        <v>18</v>
      </c>
      <c r="F162" s="13" t="s">
        <v>18</v>
      </c>
      <c r="G162" s="13" t="s">
        <v>187</v>
      </c>
      <c r="H162" s="40" t="s">
        <v>18</v>
      </c>
      <c r="I162" s="40" t="s">
        <v>18</v>
      </c>
      <c r="J162" s="40" t="s">
        <v>18</v>
      </c>
      <c r="K162" s="40" t="s">
        <v>18</v>
      </c>
    </row>
    <row r="163" spans="1:14" ht="60">
      <c r="A163" s="37"/>
      <c r="B163" s="8" t="s">
        <v>122</v>
      </c>
      <c r="C163" s="9"/>
      <c r="D163" s="8" t="s">
        <v>331</v>
      </c>
      <c r="E163" s="8" t="s">
        <v>130</v>
      </c>
      <c r="F163" s="7">
        <v>43531</v>
      </c>
      <c r="G163" s="15">
        <v>44561</v>
      </c>
      <c r="H163" s="3" t="s">
        <v>138</v>
      </c>
      <c r="I163" s="1">
        <v>0</v>
      </c>
      <c r="J163" s="1">
        <v>0</v>
      </c>
      <c r="K163" s="1">
        <v>0</v>
      </c>
    </row>
    <row r="164" spans="1:14" ht="77.25" customHeight="1">
      <c r="A164" s="37"/>
      <c r="B164" s="5" t="s">
        <v>123</v>
      </c>
      <c r="C164" s="13">
        <v>1</v>
      </c>
      <c r="D164" s="14" t="s">
        <v>331</v>
      </c>
      <c r="E164" s="40" t="s">
        <v>18</v>
      </c>
      <c r="F164" s="13" t="s">
        <v>18</v>
      </c>
      <c r="G164" s="13" t="s">
        <v>187</v>
      </c>
      <c r="H164" s="40" t="s">
        <v>18</v>
      </c>
      <c r="I164" s="40" t="s">
        <v>18</v>
      </c>
      <c r="J164" s="40" t="s">
        <v>18</v>
      </c>
      <c r="K164" s="40" t="s">
        <v>18</v>
      </c>
    </row>
    <row r="165" spans="1:14">
      <c r="A165" s="52" t="s">
        <v>343</v>
      </c>
      <c r="B165" s="51" t="s">
        <v>81</v>
      </c>
      <c r="C165" s="53" t="s">
        <v>18</v>
      </c>
      <c r="D165" s="51" t="s">
        <v>303</v>
      </c>
      <c r="E165" s="51" t="s">
        <v>164</v>
      </c>
      <c r="F165" s="56">
        <v>40619</v>
      </c>
      <c r="G165" s="56">
        <v>46022</v>
      </c>
      <c r="H165" s="1" t="s">
        <v>23</v>
      </c>
      <c r="I165" s="1">
        <f>SUM(I166:I196)</f>
        <v>18112628.900000002</v>
      </c>
      <c r="J165" s="1">
        <f t="shared" ref="J165:K165" si="30">SUM(J166:J196)</f>
        <v>18828378.800000001</v>
      </c>
      <c r="K165" s="1">
        <f t="shared" si="30"/>
        <v>19918370.099999998</v>
      </c>
      <c r="L165" s="21"/>
      <c r="M165" s="21"/>
      <c r="N165" s="21"/>
    </row>
    <row r="166" spans="1:14" ht="33" customHeight="1">
      <c r="A166" s="52"/>
      <c r="B166" s="51"/>
      <c r="C166" s="53"/>
      <c r="D166" s="51"/>
      <c r="E166" s="51"/>
      <c r="F166" s="56"/>
      <c r="G166" s="56"/>
      <c r="H166" s="1" t="s">
        <v>82</v>
      </c>
      <c r="I166" s="1">
        <f>I197</f>
        <v>356597.7</v>
      </c>
      <c r="J166" s="1">
        <f t="shared" ref="J166:K166" si="31">J197</f>
        <v>361395</v>
      </c>
      <c r="K166" s="1">
        <f t="shared" si="31"/>
        <v>372225.2</v>
      </c>
    </row>
    <row r="167" spans="1:14" ht="34.5" customHeight="1">
      <c r="A167" s="52"/>
      <c r="B167" s="51"/>
      <c r="C167" s="53"/>
      <c r="D167" s="51"/>
      <c r="E167" s="51"/>
      <c r="F167" s="56"/>
      <c r="G167" s="56"/>
      <c r="H167" s="1" t="s">
        <v>83</v>
      </c>
      <c r="I167" s="1">
        <f>I198</f>
        <v>314694.2</v>
      </c>
      <c r="J167" s="1">
        <f t="shared" ref="J167:K167" si="32">J198</f>
        <v>320821.40000000002</v>
      </c>
      <c r="K167" s="1">
        <f t="shared" si="32"/>
        <v>348297.1</v>
      </c>
    </row>
    <row r="168" spans="1:14" ht="29.25" customHeight="1">
      <c r="A168" s="52"/>
      <c r="B168" s="51"/>
      <c r="C168" s="53"/>
      <c r="D168" s="51"/>
      <c r="E168" s="51"/>
      <c r="F168" s="56"/>
      <c r="G168" s="56"/>
      <c r="H168" s="1" t="s">
        <v>84</v>
      </c>
      <c r="I168" s="1">
        <f>I199</f>
        <v>9800</v>
      </c>
      <c r="J168" s="1">
        <f t="shared" ref="J168:K168" si="33">J199</f>
        <v>9800</v>
      </c>
      <c r="K168" s="1">
        <f t="shared" si="33"/>
        <v>9800</v>
      </c>
    </row>
    <row r="169" spans="1:14" ht="25.5" customHeight="1">
      <c r="A169" s="52"/>
      <c r="B169" s="51"/>
      <c r="C169" s="53"/>
      <c r="D169" s="51"/>
      <c r="E169" s="51"/>
      <c r="F169" s="56"/>
      <c r="G169" s="56"/>
      <c r="H169" s="1" t="s">
        <v>85</v>
      </c>
      <c r="I169" s="1">
        <f>I200</f>
        <v>110000</v>
      </c>
      <c r="J169" s="1">
        <f t="shared" ref="J169:K169" si="34">J200</f>
        <v>110000</v>
      </c>
      <c r="K169" s="1">
        <f t="shared" si="34"/>
        <v>110000</v>
      </c>
    </row>
    <row r="170" spans="1:14" ht="26.25" customHeight="1">
      <c r="A170" s="52"/>
      <c r="B170" s="51"/>
      <c r="C170" s="53"/>
      <c r="D170" s="51"/>
      <c r="E170" s="51"/>
      <c r="F170" s="56"/>
      <c r="G170" s="56"/>
      <c r="H170" s="3" t="s">
        <v>347</v>
      </c>
      <c r="I170" s="1">
        <f t="shared" ref="I170:K170" si="35">I201</f>
        <v>353185.8</v>
      </c>
      <c r="J170" s="1">
        <f t="shared" si="35"/>
        <v>353185.8</v>
      </c>
      <c r="K170" s="1">
        <f t="shared" si="35"/>
        <v>353185.8</v>
      </c>
    </row>
    <row r="171" spans="1:14" ht="36.75" customHeight="1">
      <c r="A171" s="52"/>
      <c r="B171" s="51"/>
      <c r="C171" s="53"/>
      <c r="D171" s="51"/>
      <c r="E171" s="51"/>
      <c r="F171" s="56"/>
      <c r="G171" s="56"/>
      <c r="H171" s="1" t="s">
        <v>87</v>
      </c>
      <c r="I171" s="1">
        <f t="shared" ref="I171:K171" si="36">I202</f>
        <v>230370.7</v>
      </c>
      <c r="J171" s="1">
        <f t="shared" si="36"/>
        <v>225438</v>
      </c>
      <c r="K171" s="1">
        <f t="shared" si="36"/>
        <v>223938.9</v>
      </c>
    </row>
    <row r="172" spans="1:14" ht="30.75" customHeight="1">
      <c r="A172" s="52"/>
      <c r="B172" s="51"/>
      <c r="C172" s="53"/>
      <c r="D172" s="51"/>
      <c r="E172" s="51"/>
      <c r="F172" s="56"/>
      <c r="G172" s="56"/>
      <c r="H172" s="3" t="s">
        <v>88</v>
      </c>
      <c r="I172" s="1">
        <f t="shared" ref="I172:K172" si="37">I203</f>
        <v>200000</v>
      </c>
      <c r="J172" s="1">
        <f t="shared" si="37"/>
        <v>200000</v>
      </c>
      <c r="K172" s="1">
        <f t="shared" si="37"/>
        <v>200000</v>
      </c>
    </row>
    <row r="173" spans="1:14" ht="30.75" customHeight="1">
      <c r="A173" s="52"/>
      <c r="B173" s="51"/>
      <c r="C173" s="53"/>
      <c r="D173" s="51"/>
      <c r="E173" s="51"/>
      <c r="F173" s="56"/>
      <c r="G173" s="56"/>
      <c r="H173" s="3" t="s">
        <v>89</v>
      </c>
      <c r="I173" s="1">
        <f>I204</f>
        <v>2955047.4</v>
      </c>
      <c r="J173" s="1">
        <f t="shared" ref="J173:K173" si="38">J204</f>
        <v>2955047.4</v>
      </c>
      <c r="K173" s="1">
        <f t="shared" si="38"/>
        <v>2841166.3</v>
      </c>
    </row>
    <row r="174" spans="1:14" ht="36" customHeight="1">
      <c r="A174" s="52"/>
      <c r="B174" s="51"/>
      <c r="C174" s="53"/>
      <c r="D174" s="51"/>
      <c r="E174" s="51"/>
      <c r="F174" s="56"/>
      <c r="G174" s="56"/>
      <c r="H174" s="3" t="s">
        <v>90</v>
      </c>
      <c r="I174" s="1">
        <f t="shared" ref="I174:K174" si="39">I205</f>
        <v>9868.9</v>
      </c>
      <c r="J174" s="1">
        <f t="shared" si="39"/>
        <v>9868.9</v>
      </c>
      <c r="K174" s="1">
        <f t="shared" si="39"/>
        <v>9868.9</v>
      </c>
    </row>
    <row r="175" spans="1:14" ht="29.25" customHeight="1">
      <c r="A175" s="52"/>
      <c r="B175" s="51"/>
      <c r="C175" s="53"/>
      <c r="D175" s="51"/>
      <c r="E175" s="51"/>
      <c r="F175" s="56"/>
      <c r="G175" s="56"/>
      <c r="H175" s="3" t="s">
        <v>91</v>
      </c>
      <c r="I175" s="1">
        <f t="shared" ref="I175:K175" si="40">I206</f>
        <v>5497</v>
      </c>
      <c r="J175" s="1">
        <f t="shared" si="40"/>
        <v>5497</v>
      </c>
      <c r="K175" s="1">
        <f t="shared" si="40"/>
        <v>5497</v>
      </c>
    </row>
    <row r="176" spans="1:14" ht="34.5" customHeight="1">
      <c r="A176" s="52"/>
      <c r="B176" s="51"/>
      <c r="C176" s="53"/>
      <c r="D176" s="51"/>
      <c r="E176" s="51"/>
      <c r="F176" s="56"/>
      <c r="G176" s="56"/>
      <c r="H176" s="3" t="s">
        <v>92</v>
      </c>
      <c r="I176" s="1">
        <f t="shared" ref="I176:K176" si="41">I207</f>
        <v>882</v>
      </c>
      <c r="J176" s="1">
        <f t="shared" si="41"/>
        <v>882</v>
      </c>
      <c r="K176" s="1">
        <f t="shared" si="41"/>
        <v>882</v>
      </c>
    </row>
    <row r="177" spans="1:11" ht="36.75" customHeight="1">
      <c r="A177" s="52"/>
      <c r="B177" s="51"/>
      <c r="C177" s="53"/>
      <c r="D177" s="51"/>
      <c r="E177" s="51"/>
      <c r="F177" s="56"/>
      <c r="G177" s="56"/>
      <c r="H177" s="3" t="s">
        <v>93</v>
      </c>
      <c r="I177" s="1">
        <f t="shared" ref="I177:K177" si="42">I208</f>
        <v>86527.5</v>
      </c>
      <c r="J177" s="1">
        <f t="shared" si="42"/>
        <v>86527.5</v>
      </c>
      <c r="K177" s="1">
        <f t="shared" si="42"/>
        <v>86527.5</v>
      </c>
    </row>
    <row r="178" spans="1:11" ht="28.5" customHeight="1">
      <c r="A178" s="52"/>
      <c r="B178" s="51"/>
      <c r="C178" s="53"/>
      <c r="D178" s="51"/>
      <c r="E178" s="51"/>
      <c r="F178" s="56"/>
      <c r="G178" s="56"/>
      <c r="H178" s="3" t="s">
        <v>94</v>
      </c>
      <c r="I178" s="1">
        <f t="shared" ref="I178:K178" si="43">I209</f>
        <v>6567.8</v>
      </c>
      <c r="J178" s="1">
        <f t="shared" si="43"/>
        <v>6567.8</v>
      </c>
      <c r="K178" s="1">
        <f t="shared" si="43"/>
        <v>6567.8</v>
      </c>
    </row>
    <row r="179" spans="1:11" ht="34.5" customHeight="1">
      <c r="A179" s="52"/>
      <c r="B179" s="51"/>
      <c r="C179" s="53"/>
      <c r="D179" s="51"/>
      <c r="E179" s="51"/>
      <c r="F179" s="56"/>
      <c r="G179" s="56"/>
      <c r="H179" s="3" t="s">
        <v>95</v>
      </c>
      <c r="I179" s="1">
        <f t="shared" ref="I179:K179" si="44">I210</f>
        <v>3620</v>
      </c>
      <c r="J179" s="1">
        <f t="shared" si="44"/>
        <v>3620</v>
      </c>
      <c r="K179" s="1">
        <f t="shared" si="44"/>
        <v>3620</v>
      </c>
    </row>
    <row r="180" spans="1:11" ht="32.25" customHeight="1">
      <c r="A180" s="52"/>
      <c r="B180" s="51"/>
      <c r="C180" s="53"/>
      <c r="D180" s="51"/>
      <c r="E180" s="51"/>
      <c r="F180" s="56"/>
      <c r="G180" s="56"/>
      <c r="H180" s="3" t="s">
        <v>96</v>
      </c>
      <c r="I180" s="1">
        <f>I211</f>
        <v>25802.2</v>
      </c>
      <c r="J180" s="1">
        <f t="shared" ref="J180:K180" si="45">J211</f>
        <v>25620.400000000001</v>
      </c>
      <c r="K180" s="1">
        <f t="shared" si="45"/>
        <v>25740.400000000001</v>
      </c>
    </row>
    <row r="181" spans="1:11" ht="30.75" customHeight="1">
      <c r="A181" s="52"/>
      <c r="B181" s="51"/>
      <c r="C181" s="53"/>
      <c r="D181" s="51"/>
      <c r="E181" s="51"/>
      <c r="F181" s="56"/>
      <c r="G181" s="56"/>
      <c r="H181" s="3" t="s">
        <v>97</v>
      </c>
      <c r="I181" s="1">
        <f>I212</f>
        <v>16701.2</v>
      </c>
      <c r="J181" s="1">
        <f t="shared" ref="J181:K181" si="46">J212</f>
        <v>16790.900000000001</v>
      </c>
      <c r="K181" s="1">
        <f t="shared" si="46"/>
        <v>16820.900000000001</v>
      </c>
    </row>
    <row r="182" spans="1:11" ht="36" customHeight="1">
      <c r="A182" s="52"/>
      <c r="B182" s="51"/>
      <c r="C182" s="53"/>
      <c r="D182" s="51"/>
      <c r="E182" s="51"/>
      <c r="F182" s="56"/>
      <c r="G182" s="56"/>
      <c r="H182" s="3" t="s">
        <v>98</v>
      </c>
      <c r="I182" s="1">
        <f t="shared" ref="I182:K182" si="47">I213</f>
        <v>6563</v>
      </c>
      <c r="J182" s="1">
        <f t="shared" si="47"/>
        <v>6800.1</v>
      </c>
      <c r="K182" s="1">
        <f t="shared" si="47"/>
        <v>7028</v>
      </c>
    </row>
    <row r="183" spans="1:11" ht="36" customHeight="1">
      <c r="A183" s="52"/>
      <c r="B183" s="51"/>
      <c r="C183" s="53"/>
      <c r="D183" s="51"/>
      <c r="E183" s="51"/>
      <c r="F183" s="56"/>
      <c r="G183" s="56"/>
      <c r="H183" s="3" t="s">
        <v>99</v>
      </c>
      <c r="I183" s="1">
        <f>I214</f>
        <v>200</v>
      </c>
      <c r="J183" s="1">
        <f t="shared" ref="J183:K183" si="48">J214</f>
        <v>200</v>
      </c>
      <c r="K183" s="1">
        <f t="shared" si="48"/>
        <v>200</v>
      </c>
    </row>
    <row r="184" spans="1:11" ht="30.75" customHeight="1">
      <c r="A184" s="52"/>
      <c r="B184" s="51"/>
      <c r="C184" s="53"/>
      <c r="D184" s="51"/>
      <c r="E184" s="51"/>
      <c r="F184" s="56"/>
      <c r="G184" s="56"/>
      <c r="H184" s="3" t="s">
        <v>100</v>
      </c>
      <c r="I184" s="1">
        <f>I215</f>
        <v>100</v>
      </c>
      <c r="J184" s="1">
        <f t="shared" ref="J184:K184" si="49">J215</f>
        <v>100</v>
      </c>
      <c r="K184" s="1">
        <f t="shared" si="49"/>
        <v>100</v>
      </c>
    </row>
    <row r="185" spans="1:11" ht="30" customHeight="1">
      <c r="A185" s="52"/>
      <c r="B185" s="51"/>
      <c r="C185" s="53"/>
      <c r="D185" s="51"/>
      <c r="E185" s="51"/>
      <c r="F185" s="56"/>
      <c r="G185" s="56"/>
      <c r="H185" s="3" t="s">
        <v>79</v>
      </c>
      <c r="I185" s="1">
        <v>10052840.300000001</v>
      </c>
      <c r="J185" s="1">
        <v>10588109</v>
      </c>
      <c r="K185" s="1">
        <v>11478163.5</v>
      </c>
    </row>
    <row r="186" spans="1:11" ht="33" customHeight="1">
      <c r="A186" s="52"/>
      <c r="B186" s="51"/>
      <c r="C186" s="53"/>
      <c r="D186" s="51"/>
      <c r="E186" s="51"/>
      <c r="F186" s="56"/>
      <c r="G186" s="56"/>
      <c r="H186" s="3" t="s">
        <v>101</v>
      </c>
      <c r="I186" s="1">
        <f t="shared" ref="I186:I195" si="50">I219</f>
        <v>112745.4</v>
      </c>
      <c r="J186" s="1">
        <f t="shared" ref="J186:K186" si="51">J219</f>
        <v>112745.4</v>
      </c>
      <c r="K186" s="1">
        <f t="shared" si="51"/>
        <v>112745.4</v>
      </c>
    </row>
    <row r="187" spans="1:11" ht="27.75" customHeight="1">
      <c r="A187" s="52"/>
      <c r="B187" s="51"/>
      <c r="C187" s="53"/>
      <c r="D187" s="51"/>
      <c r="E187" s="51"/>
      <c r="F187" s="56"/>
      <c r="G187" s="56"/>
      <c r="H187" s="3" t="s">
        <v>346</v>
      </c>
      <c r="I187" s="1">
        <f t="shared" si="50"/>
        <v>3311.7</v>
      </c>
      <c r="J187" s="1">
        <f t="shared" ref="J187:K187" si="52">J220</f>
        <v>3311.7</v>
      </c>
      <c r="K187" s="1">
        <f t="shared" si="52"/>
        <v>3311.7</v>
      </c>
    </row>
    <row r="188" spans="1:11" ht="29.25" customHeight="1">
      <c r="A188" s="52"/>
      <c r="B188" s="51"/>
      <c r="C188" s="53"/>
      <c r="D188" s="51"/>
      <c r="E188" s="51"/>
      <c r="F188" s="56"/>
      <c r="G188" s="56"/>
      <c r="H188" s="3" t="s">
        <v>308</v>
      </c>
      <c r="I188" s="1">
        <v>320.3</v>
      </c>
      <c r="J188" s="1">
        <v>320.3</v>
      </c>
      <c r="K188" s="1">
        <v>320.3</v>
      </c>
    </row>
    <row r="189" spans="1:11" ht="32.25" customHeight="1">
      <c r="A189" s="52"/>
      <c r="B189" s="51"/>
      <c r="C189" s="53"/>
      <c r="D189" s="51"/>
      <c r="E189" s="51"/>
      <c r="F189" s="56"/>
      <c r="G189" s="56"/>
      <c r="H189" s="3" t="s">
        <v>103</v>
      </c>
      <c r="I189" s="1">
        <f t="shared" si="50"/>
        <v>591.70000000000005</v>
      </c>
      <c r="J189" s="1">
        <f t="shared" ref="J189:K189" si="53">J222</f>
        <v>591.70000000000005</v>
      </c>
      <c r="K189" s="1">
        <f t="shared" si="53"/>
        <v>591.70000000000005</v>
      </c>
    </row>
    <row r="190" spans="1:11" ht="36.75" customHeight="1">
      <c r="A190" s="52"/>
      <c r="B190" s="51"/>
      <c r="C190" s="53"/>
      <c r="D190" s="51"/>
      <c r="E190" s="51"/>
      <c r="F190" s="56"/>
      <c r="G190" s="56"/>
      <c r="H190" s="3" t="s">
        <v>104</v>
      </c>
      <c r="I190" s="1">
        <f t="shared" si="50"/>
        <v>16650</v>
      </c>
      <c r="J190" s="1">
        <f t="shared" ref="J190:K190" si="54">J223</f>
        <v>16650</v>
      </c>
      <c r="K190" s="1">
        <f t="shared" si="54"/>
        <v>16650</v>
      </c>
    </row>
    <row r="191" spans="1:11" ht="36" customHeight="1">
      <c r="A191" s="52"/>
      <c r="B191" s="51"/>
      <c r="C191" s="53"/>
      <c r="D191" s="51"/>
      <c r="E191" s="51"/>
      <c r="F191" s="56"/>
      <c r="G191" s="56"/>
      <c r="H191" s="3" t="s">
        <v>80</v>
      </c>
      <c r="I191" s="1">
        <v>3016923.3</v>
      </c>
      <c r="J191" s="1">
        <v>3181195.1</v>
      </c>
      <c r="K191" s="1">
        <v>3449359.3</v>
      </c>
    </row>
    <row r="192" spans="1:11" ht="36" customHeight="1">
      <c r="A192" s="52"/>
      <c r="B192" s="51"/>
      <c r="C192" s="53"/>
      <c r="D192" s="51"/>
      <c r="E192" s="51"/>
      <c r="F192" s="56"/>
      <c r="G192" s="56"/>
      <c r="H192" s="3" t="s">
        <v>105</v>
      </c>
      <c r="I192" s="1">
        <f t="shared" si="50"/>
        <v>164259.70000000001</v>
      </c>
      <c r="J192" s="1">
        <f t="shared" ref="J192:K192" si="55">J225</f>
        <v>171880.6</v>
      </c>
      <c r="K192" s="1">
        <f t="shared" si="55"/>
        <v>178500.4</v>
      </c>
    </row>
    <row r="193" spans="1:11" ht="33.75" customHeight="1">
      <c r="A193" s="52"/>
      <c r="B193" s="51"/>
      <c r="C193" s="53"/>
      <c r="D193" s="51"/>
      <c r="E193" s="51"/>
      <c r="F193" s="56"/>
      <c r="G193" s="56"/>
      <c r="H193" s="3" t="s">
        <v>106</v>
      </c>
      <c r="I193" s="1">
        <f t="shared" si="50"/>
        <v>3250</v>
      </c>
      <c r="J193" s="1">
        <f t="shared" ref="J193:K193" si="56">J226</f>
        <v>3250</v>
      </c>
      <c r="K193" s="1">
        <f t="shared" si="56"/>
        <v>3250</v>
      </c>
    </row>
    <row r="194" spans="1:11" ht="32.25" customHeight="1">
      <c r="A194" s="52"/>
      <c r="B194" s="51"/>
      <c r="C194" s="53"/>
      <c r="D194" s="51"/>
      <c r="E194" s="51"/>
      <c r="F194" s="56"/>
      <c r="G194" s="56"/>
      <c r="H194" s="3" t="s">
        <v>307</v>
      </c>
      <c r="I194" s="1">
        <f t="shared" si="50"/>
        <v>4.8</v>
      </c>
      <c r="J194" s="1">
        <f t="shared" ref="J194:K194" si="57">J227</f>
        <v>4.8</v>
      </c>
      <c r="K194" s="1">
        <f t="shared" si="57"/>
        <v>4.8</v>
      </c>
    </row>
    <row r="195" spans="1:11" ht="28.5" customHeight="1">
      <c r="A195" s="52"/>
      <c r="B195" s="51"/>
      <c r="C195" s="53"/>
      <c r="D195" s="51"/>
      <c r="E195" s="51"/>
      <c r="F195" s="56"/>
      <c r="G195" s="56"/>
      <c r="H195" s="3" t="s">
        <v>107</v>
      </c>
      <c r="I195" s="1">
        <f t="shared" si="50"/>
        <v>100</v>
      </c>
      <c r="J195" s="1">
        <f t="shared" ref="J195:K195" si="58">J228</f>
        <v>250</v>
      </c>
      <c r="K195" s="1">
        <f t="shared" si="58"/>
        <v>100</v>
      </c>
    </row>
    <row r="196" spans="1:11" ht="28.5" customHeight="1">
      <c r="A196" s="52"/>
      <c r="B196" s="51"/>
      <c r="C196" s="53"/>
      <c r="D196" s="51"/>
      <c r="E196" s="51"/>
      <c r="F196" s="56"/>
      <c r="G196" s="56"/>
      <c r="H196" s="3" t="s">
        <v>108</v>
      </c>
      <c r="I196" s="1">
        <f>I229</f>
        <v>49606.3</v>
      </c>
      <c r="J196" s="1">
        <f t="shared" ref="J196:K196" si="59">J229</f>
        <v>51908</v>
      </c>
      <c r="K196" s="1">
        <f t="shared" si="59"/>
        <v>53907.199999999997</v>
      </c>
    </row>
    <row r="197" spans="1:11" ht="33" customHeight="1">
      <c r="A197" s="53"/>
      <c r="B197" s="51" t="s">
        <v>131</v>
      </c>
      <c r="C197" s="51"/>
      <c r="D197" s="51" t="s">
        <v>361</v>
      </c>
      <c r="E197" s="51" t="s">
        <v>109</v>
      </c>
      <c r="F197" s="56">
        <v>43466</v>
      </c>
      <c r="G197" s="56">
        <v>44561</v>
      </c>
      <c r="H197" s="3" t="s">
        <v>82</v>
      </c>
      <c r="I197" s="1">
        <f>354282.7+2315</f>
        <v>356597.7</v>
      </c>
      <c r="J197" s="1">
        <f>360778.7+616.3</f>
        <v>361395</v>
      </c>
      <c r="K197" s="1">
        <f>371569.4+655.8</f>
        <v>372225.2</v>
      </c>
    </row>
    <row r="198" spans="1:11" ht="33" customHeight="1">
      <c r="A198" s="53"/>
      <c r="B198" s="51"/>
      <c r="C198" s="51"/>
      <c r="D198" s="51"/>
      <c r="E198" s="51"/>
      <c r="F198" s="56"/>
      <c r="G198" s="56"/>
      <c r="H198" s="3" t="s">
        <v>83</v>
      </c>
      <c r="I198" s="1">
        <v>314694.2</v>
      </c>
      <c r="J198" s="1">
        <v>320821.40000000002</v>
      </c>
      <c r="K198" s="1">
        <v>348297.1</v>
      </c>
    </row>
    <row r="199" spans="1:11" ht="32.25" customHeight="1">
      <c r="A199" s="53"/>
      <c r="B199" s="51"/>
      <c r="C199" s="51"/>
      <c r="D199" s="51"/>
      <c r="E199" s="51"/>
      <c r="F199" s="56"/>
      <c r="G199" s="56"/>
      <c r="H199" s="3" t="s">
        <v>84</v>
      </c>
      <c r="I199" s="1">
        <v>9800</v>
      </c>
      <c r="J199" s="1">
        <v>9800</v>
      </c>
      <c r="K199" s="1">
        <v>9800</v>
      </c>
    </row>
    <row r="200" spans="1:11" ht="30.75" customHeight="1">
      <c r="A200" s="53"/>
      <c r="B200" s="51"/>
      <c r="C200" s="51"/>
      <c r="D200" s="51"/>
      <c r="E200" s="51"/>
      <c r="F200" s="56"/>
      <c r="G200" s="56"/>
      <c r="H200" s="3" t="s">
        <v>85</v>
      </c>
      <c r="I200" s="1">
        <v>110000</v>
      </c>
      <c r="J200" s="1">
        <v>110000</v>
      </c>
      <c r="K200" s="1">
        <v>110000</v>
      </c>
    </row>
    <row r="201" spans="1:11" ht="30.75" customHeight="1">
      <c r="A201" s="53"/>
      <c r="B201" s="51"/>
      <c r="C201" s="51"/>
      <c r="D201" s="51"/>
      <c r="E201" s="51"/>
      <c r="F201" s="56"/>
      <c r="G201" s="56"/>
      <c r="H201" s="3" t="s">
        <v>86</v>
      </c>
      <c r="I201" s="1">
        <v>353185.8</v>
      </c>
      <c r="J201" s="1">
        <v>353185.8</v>
      </c>
      <c r="K201" s="1">
        <v>353185.8</v>
      </c>
    </row>
    <row r="202" spans="1:11" ht="30" customHeight="1">
      <c r="A202" s="53"/>
      <c r="B202" s="51"/>
      <c r="C202" s="51"/>
      <c r="D202" s="51"/>
      <c r="E202" s="51"/>
      <c r="F202" s="56"/>
      <c r="G202" s="56"/>
      <c r="H202" s="3" t="s">
        <v>87</v>
      </c>
      <c r="I202" s="1">
        <v>230370.7</v>
      </c>
      <c r="J202" s="1">
        <v>225438</v>
      </c>
      <c r="K202" s="1">
        <v>223938.9</v>
      </c>
    </row>
    <row r="203" spans="1:11" ht="33.75" customHeight="1">
      <c r="A203" s="53"/>
      <c r="B203" s="51"/>
      <c r="C203" s="51"/>
      <c r="D203" s="51"/>
      <c r="E203" s="51"/>
      <c r="F203" s="56"/>
      <c r="G203" s="56"/>
      <c r="H203" s="3" t="s">
        <v>88</v>
      </c>
      <c r="I203" s="1">
        <v>200000</v>
      </c>
      <c r="J203" s="1">
        <v>200000</v>
      </c>
      <c r="K203" s="1">
        <v>200000</v>
      </c>
    </row>
    <row r="204" spans="1:11" ht="30" customHeight="1">
      <c r="A204" s="53"/>
      <c r="B204" s="51"/>
      <c r="C204" s="51"/>
      <c r="D204" s="51"/>
      <c r="E204" s="51"/>
      <c r="F204" s="56"/>
      <c r="G204" s="56"/>
      <c r="H204" s="3" t="s">
        <v>89</v>
      </c>
      <c r="I204" s="1">
        <f>2828260.4+126787</f>
        <v>2955047.4</v>
      </c>
      <c r="J204" s="1">
        <f>2828260.4+126787</f>
        <v>2955047.4</v>
      </c>
      <c r="K204" s="1">
        <f>2828260.4+12905.9</f>
        <v>2841166.3</v>
      </c>
    </row>
    <row r="205" spans="1:11" ht="33.75" customHeight="1">
      <c r="A205" s="53"/>
      <c r="B205" s="51"/>
      <c r="C205" s="51"/>
      <c r="D205" s="51"/>
      <c r="E205" s="51"/>
      <c r="F205" s="56"/>
      <c r="G205" s="56"/>
      <c r="H205" s="3" t="s">
        <v>90</v>
      </c>
      <c r="I205" s="1">
        <v>9868.9</v>
      </c>
      <c r="J205" s="1">
        <v>9868.9</v>
      </c>
      <c r="K205" s="1">
        <v>9868.9</v>
      </c>
    </row>
    <row r="206" spans="1:11" ht="30.75" customHeight="1">
      <c r="A206" s="53"/>
      <c r="B206" s="51"/>
      <c r="C206" s="51"/>
      <c r="D206" s="51"/>
      <c r="E206" s="51"/>
      <c r="F206" s="56"/>
      <c r="G206" s="56"/>
      <c r="H206" s="3" t="s">
        <v>91</v>
      </c>
      <c r="I206" s="1">
        <v>5497</v>
      </c>
      <c r="J206" s="1">
        <v>5497</v>
      </c>
      <c r="K206" s="1">
        <v>5497</v>
      </c>
    </row>
    <row r="207" spans="1:11" ht="28.5" customHeight="1">
      <c r="A207" s="53"/>
      <c r="B207" s="51"/>
      <c r="C207" s="51"/>
      <c r="D207" s="51"/>
      <c r="E207" s="51"/>
      <c r="F207" s="56"/>
      <c r="G207" s="56"/>
      <c r="H207" s="3" t="s">
        <v>92</v>
      </c>
      <c r="I207" s="1">
        <v>882</v>
      </c>
      <c r="J207" s="1">
        <v>882</v>
      </c>
      <c r="K207" s="1">
        <v>882</v>
      </c>
    </row>
    <row r="208" spans="1:11" ht="33.75" customHeight="1">
      <c r="A208" s="53"/>
      <c r="B208" s="51"/>
      <c r="C208" s="51"/>
      <c r="D208" s="51"/>
      <c r="E208" s="51"/>
      <c r="F208" s="56"/>
      <c r="G208" s="56"/>
      <c r="H208" s="3" t="s">
        <v>93</v>
      </c>
      <c r="I208" s="1">
        <v>86527.5</v>
      </c>
      <c r="J208" s="1">
        <v>86527.5</v>
      </c>
      <c r="K208" s="1">
        <v>86527.5</v>
      </c>
    </row>
    <row r="209" spans="1:15" ht="30" customHeight="1">
      <c r="A209" s="53"/>
      <c r="B209" s="51"/>
      <c r="C209" s="51"/>
      <c r="D209" s="51"/>
      <c r="E209" s="51"/>
      <c r="F209" s="56"/>
      <c r="G209" s="56"/>
      <c r="H209" s="3" t="s">
        <v>94</v>
      </c>
      <c r="I209" s="1">
        <v>6567.8</v>
      </c>
      <c r="J209" s="1">
        <v>6567.8</v>
      </c>
      <c r="K209" s="1">
        <v>6567.8</v>
      </c>
    </row>
    <row r="210" spans="1:15" ht="32.25" customHeight="1">
      <c r="A210" s="53"/>
      <c r="B210" s="51"/>
      <c r="C210" s="51"/>
      <c r="D210" s="51"/>
      <c r="E210" s="51"/>
      <c r="F210" s="56"/>
      <c r="G210" s="56"/>
      <c r="H210" s="3" t="s">
        <v>95</v>
      </c>
      <c r="I210" s="1">
        <v>3620</v>
      </c>
      <c r="J210" s="1">
        <v>3620</v>
      </c>
      <c r="K210" s="1">
        <v>3620</v>
      </c>
    </row>
    <row r="211" spans="1:15" ht="33" customHeight="1">
      <c r="A211" s="53"/>
      <c r="B211" s="51"/>
      <c r="C211" s="51"/>
      <c r="D211" s="51"/>
      <c r="E211" s="51"/>
      <c r="F211" s="56"/>
      <c r="G211" s="56"/>
      <c r="H211" s="3" t="s">
        <v>96</v>
      </c>
      <c r="I211" s="1">
        <v>25802.2</v>
      </c>
      <c r="J211" s="1">
        <v>25620.400000000001</v>
      </c>
      <c r="K211" s="1">
        <v>25740.400000000001</v>
      </c>
    </row>
    <row r="212" spans="1:15" ht="38.25" customHeight="1">
      <c r="A212" s="53"/>
      <c r="B212" s="51"/>
      <c r="C212" s="51"/>
      <c r="D212" s="51"/>
      <c r="E212" s="51"/>
      <c r="F212" s="56"/>
      <c r="G212" s="56"/>
      <c r="H212" s="3" t="s">
        <v>97</v>
      </c>
      <c r="I212" s="1">
        <v>16701.2</v>
      </c>
      <c r="J212" s="1">
        <v>16790.900000000001</v>
      </c>
      <c r="K212" s="1">
        <v>16820.900000000001</v>
      </c>
    </row>
    <row r="213" spans="1:15" ht="32.25" customHeight="1">
      <c r="A213" s="53"/>
      <c r="B213" s="51"/>
      <c r="C213" s="51"/>
      <c r="D213" s="51"/>
      <c r="E213" s="51"/>
      <c r="F213" s="56"/>
      <c r="G213" s="56"/>
      <c r="H213" s="3" t="s">
        <v>246</v>
      </c>
      <c r="I213" s="1">
        <v>6563</v>
      </c>
      <c r="J213" s="1">
        <v>6800.1</v>
      </c>
      <c r="K213" s="1">
        <v>7028</v>
      </c>
    </row>
    <row r="214" spans="1:15" ht="33.75" customHeight="1">
      <c r="A214" s="53"/>
      <c r="B214" s="51"/>
      <c r="C214" s="51"/>
      <c r="D214" s="51"/>
      <c r="E214" s="51"/>
      <c r="F214" s="56"/>
      <c r="G214" s="56"/>
      <c r="H214" s="3" t="s">
        <v>99</v>
      </c>
      <c r="I214" s="1">
        <v>200</v>
      </c>
      <c r="J214" s="1">
        <v>200</v>
      </c>
      <c r="K214" s="1">
        <v>200</v>
      </c>
    </row>
    <row r="215" spans="1:15" ht="38.25" customHeight="1">
      <c r="A215" s="53"/>
      <c r="B215" s="51"/>
      <c r="C215" s="51"/>
      <c r="D215" s="51"/>
      <c r="E215" s="51"/>
      <c r="F215" s="56"/>
      <c r="G215" s="56"/>
      <c r="H215" s="3" t="s">
        <v>100</v>
      </c>
      <c r="I215" s="1">
        <v>100</v>
      </c>
      <c r="J215" s="1">
        <v>100</v>
      </c>
      <c r="K215" s="1">
        <v>100</v>
      </c>
    </row>
    <row r="216" spans="1:15" ht="165">
      <c r="A216" s="37"/>
      <c r="B216" s="5" t="s">
        <v>133</v>
      </c>
      <c r="C216" s="13"/>
      <c r="D216" s="24" t="s">
        <v>304</v>
      </c>
      <c r="E216" s="40" t="s">
        <v>18</v>
      </c>
      <c r="F216" s="13" t="s">
        <v>18</v>
      </c>
      <c r="G216" s="13" t="s">
        <v>195</v>
      </c>
      <c r="H216" s="40" t="s">
        <v>18</v>
      </c>
      <c r="I216" s="40" t="s">
        <v>18</v>
      </c>
      <c r="J216" s="40" t="s">
        <v>18</v>
      </c>
      <c r="K216" s="40" t="s">
        <v>18</v>
      </c>
    </row>
    <row r="217" spans="1:15" ht="123.75" customHeight="1">
      <c r="A217" s="37"/>
      <c r="B217" s="5" t="s">
        <v>110</v>
      </c>
      <c r="C217" s="13">
        <v>1</v>
      </c>
      <c r="D217" s="14" t="s">
        <v>331</v>
      </c>
      <c r="E217" s="40" t="s">
        <v>18</v>
      </c>
      <c r="F217" s="13" t="s">
        <v>18</v>
      </c>
      <c r="G217" s="15">
        <v>43830</v>
      </c>
      <c r="H217" s="40" t="s">
        <v>18</v>
      </c>
      <c r="I217" s="40" t="s">
        <v>18</v>
      </c>
      <c r="J217" s="40" t="s">
        <v>18</v>
      </c>
      <c r="K217" s="40" t="s">
        <v>18</v>
      </c>
    </row>
    <row r="218" spans="1:15" ht="32.25" customHeight="1">
      <c r="A218" s="53"/>
      <c r="B218" s="51" t="s">
        <v>132</v>
      </c>
      <c r="C218" s="53"/>
      <c r="D218" s="54" t="s">
        <v>305</v>
      </c>
      <c r="E218" s="51" t="s">
        <v>135</v>
      </c>
      <c r="F218" s="58">
        <v>43466</v>
      </c>
      <c r="G218" s="58">
        <v>44561</v>
      </c>
      <c r="H218" s="3" t="s">
        <v>79</v>
      </c>
      <c r="I218" s="45">
        <v>10052840.300000001</v>
      </c>
      <c r="J218" s="45">
        <v>10588109</v>
      </c>
      <c r="K218" s="45">
        <v>11478163.5</v>
      </c>
      <c r="O218" s="46"/>
    </row>
    <row r="219" spans="1:15" ht="33" customHeight="1">
      <c r="A219" s="53"/>
      <c r="B219" s="51"/>
      <c r="C219" s="53"/>
      <c r="D219" s="66"/>
      <c r="E219" s="51"/>
      <c r="F219" s="58"/>
      <c r="G219" s="58"/>
      <c r="H219" s="3" t="s">
        <v>101</v>
      </c>
      <c r="I219" s="1">
        <v>112745.4</v>
      </c>
      <c r="J219" s="1">
        <v>112745.4</v>
      </c>
      <c r="K219" s="1">
        <v>112745.4</v>
      </c>
    </row>
    <row r="220" spans="1:15" ht="33.75" customHeight="1">
      <c r="A220" s="53"/>
      <c r="B220" s="51"/>
      <c r="C220" s="53"/>
      <c r="D220" s="66"/>
      <c r="E220" s="51"/>
      <c r="F220" s="58"/>
      <c r="G220" s="58"/>
      <c r="H220" s="3" t="s">
        <v>102</v>
      </c>
      <c r="I220" s="1">
        <v>3311.7</v>
      </c>
      <c r="J220" s="1">
        <v>3311.7</v>
      </c>
      <c r="K220" s="1">
        <v>3311.7</v>
      </c>
    </row>
    <row r="221" spans="1:15" ht="29.25" customHeight="1">
      <c r="A221" s="53"/>
      <c r="B221" s="51"/>
      <c r="C221" s="53"/>
      <c r="D221" s="66"/>
      <c r="E221" s="51"/>
      <c r="F221" s="58"/>
      <c r="G221" s="58"/>
      <c r="H221" s="3" t="s">
        <v>308</v>
      </c>
      <c r="I221" s="1">
        <v>320.3</v>
      </c>
      <c r="J221" s="1">
        <v>320.3</v>
      </c>
      <c r="K221" s="1">
        <v>320.3</v>
      </c>
    </row>
    <row r="222" spans="1:15" ht="29.25" customHeight="1">
      <c r="A222" s="53"/>
      <c r="B222" s="51"/>
      <c r="C222" s="53"/>
      <c r="D222" s="66"/>
      <c r="E222" s="51"/>
      <c r="F222" s="58"/>
      <c r="G222" s="58"/>
      <c r="H222" s="3" t="s">
        <v>103</v>
      </c>
      <c r="I222" s="1">
        <v>591.70000000000005</v>
      </c>
      <c r="J222" s="1">
        <v>591.70000000000005</v>
      </c>
      <c r="K222" s="1">
        <v>591.70000000000005</v>
      </c>
    </row>
    <row r="223" spans="1:15" ht="32.25" customHeight="1">
      <c r="A223" s="53"/>
      <c r="B223" s="51"/>
      <c r="C223" s="53"/>
      <c r="D223" s="66"/>
      <c r="E223" s="51"/>
      <c r="F223" s="58"/>
      <c r="G223" s="58"/>
      <c r="H223" s="3" t="s">
        <v>104</v>
      </c>
      <c r="I223" s="1">
        <v>16650</v>
      </c>
      <c r="J223" s="1">
        <v>16650</v>
      </c>
      <c r="K223" s="1">
        <v>16650</v>
      </c>
    </row>
    <row r="224" spans="1:15" ht="32.25" customHeight="1">
      <c r="A224" s="53"/>
      <c r="B224" s="51"/>
      <c r="C224" s="53"/>
      <c r="D224" s="66"/>
      <c r="E224" s="51"/>
      <c r="F224" s="58"/>
      <c r="G224" s="58"/>
      <c r="H224" s="3" t="s">
        <v>80</v>
      </c>
      <c r="I224" s="45">
        <v>3016923.3</v>
      </c>
      <c r="J224" s="45">
        <v>3181195.1</v>
      </c>
      <c r="K224" s="45">
        <v>3449359.3</v>
      </c>
    </row>
    <row r="225" spans="1:11" ht="32.25" customHeight="1">
      <c r="A225" s="53"/>
      <c r="B225" s="51"/>
      <c r="C225" s="53"/>
      <c r="D225" s="66"/>
      <c r="E225" s="51"/>
      <c r="F225" s="58"/>
      <c r="G225" s="58"/>
      <c r="H225" s="3" t="s">
        <v>105</v>
      </c>
      <c r="I225" s="1">
        <v>164259.70000000001</v>
      </c>
      <c r="J225" s="1">
        <v>171880.6</v>
      </c>
      <c r="K225" s="1">
        <v>178500.4</v>
      </c>
    </row>
    <row r="226" spans="1:11" ht="33" customHeight="1">
      <c r="A226" s="53"/>
      <c r="B226" s="51"/>
      <c r="C226" s="53"/>
      <c r="D226" s="66"/>
      <c r="E226" s="51"/>
      <c r="F226" s="58"/>
      <c r="G226" s="58"/>
      <c r="H226" s="3" t="s">
        <v>106</v>
      </c>
      <c r="I226" s="1">
        <v>3250</v>
      </c>
      <c r="J226" s="1">
        <v>3250</v>
      </c>
      <c r="K226" s="1">
        <v>3250</v>
      </c>
    </row>
    <row r="227" spans="1:11" ht="30" customHeight="1">
      <c r="A227" s="53"/>
      <c r="B227" s="51"/>
      <c r="C227" s="53"/>
      <c r="D227" s="66"/>
      <c r="E227" s="51"/>
      <c r="F227" s="58"/>
      <c r="G227" s="58"/>
      <c r="H227" s="3" t="s">
        <v>307</v>
      </c>
      <c r="I227" s="1">
        <v>4.8</v>
      </c>
      <c r="J227" s="1">
        <v>4.8</v>
      </c>
      <c r="K227" s="1">
        <v>4.8</v>
      </c>
    </row>
    <row r="228" spans="1:11" ht="33" customHeight="1">
      <c r="A228" s="53"/>
      <c r="B228" s="51"/>
      <c r="C228" s="53"/>
      <c r="D228" s="66"/>
      <c r="E228" s="51"/>
      <c r="F228" s="58"/>
      <c r="G228" s="58"/>
      <c r="H228" s="3" t="s">
        <v>107</v>
      </c>
      <c r="I228" s="1">
        <v>100</v>
      </c>
      <c r="J228" s="1">
        <v>250</v>
      </c>
      <c r="K228" s="1">
        <v>100</v>
      </c>
    </row>
    <row r="229" spans="1:11" ht="36" customHeight="1">
      <c r="A229" s="53"/>
      <c r="B229" s="51"/>
      <c r="C229" s="53"/>
      <c r="D229" s="55"/>
      <c r="E229" s="51"/>
      <c r="F229" s="58"/>
      <c r="G229" s="58"/>
      <c r="H229" s="3" t="s">
        <v>108</v>
      </c>
      <c r="I229" s="1">
        <v>49606.3</v>
      </c>
      <c r="J229" s="1">
        <v>51908</v>
      </c>
      <c r="K229" s="1">
        <v>53907.199999999997</v>
      </c>
    </row>
    <row r="230" spans="1:11" ht="235.5" customHeight="1">
      <c r="A230" s="37"/>
      <c r="B230" s="5" t="s">
        <v>134</v>
      </c>
      <c r="C230" s="13"/>
      <c r="D230" s="24" t="s">
        <v>306</v>
      </c>
      <c r="E230" s="40" t="s">
        <v>18</v>
      </c>
      <c r="F230" s="13" t="s">
        <v>18</v>
      </c>
      <c r="G230" s="13" t="s">
        <v>195</v>
      </c>
      <c r="H230" s="40" t="s">
        <v>18</v>
      </c>
      <c r="I230" s="40" t="s">
        <v>18</v>
      </c>
      <c r="J230" s="40" t="s">
        <v>18</v>
      </c>
      <c r="K230" s="40" t="s">
        <v>18</v>
      </c>
    </row>
    <row r="231" spans="1:11" ht="14.25" customHeight="1">
      <c r="A231" s="80"/>
      <c r="B231" s="80"/>
      <c r="C231" s="80"/>
      <c r="D231" s="80"/>
      <c r="E231" s="80"/>
      <c r="F231" s="80"/>
      <c r="G231" s="80"/>
      <c r="H231" s="80"/>
      <c r="I231" s="80"/>
      <c r="J231" s="80"/>
    </row>
    <row r="232" spans="1:11" ht="114.75" customHeight="1">
      <c r="A232" s="48" t="s">
        <v>252</v>
      </c>
      <c r="B232" s="48"/>
      <c r="C232" s="48"/>
      <c r="D232" s="48"/>
      <c r="E232" s="48"/>
      <c r="F232" s="48"/>
      <c r="G232" s="48"/>
      <c r="H232" s="48"/>
      <c r="I232" s="48"/>
      <c r="J232" s="48"/>
      <c r="K232" s="49"/>
    </row>
  </sheetData>
  <autoFilter ref="A5:K230"/>
  <mergeCells count="125">
    <mergeCell ref="C81:C82"/>
    <mergeCell ref="D81:D82"/>
    <mergeCell ref="B81:B82"/>
    <mergeCell ref="A81:A82"/>
    <mergeCell ref="E81:E82"/>
    <mergeCell ref="F81:F82"/>
    <mergeCell ref="G81:G82"/>
    <mergeCell ref="A1:B1"/>
    <mergeCell ref="A231:J231"/>
    <mergeCell ref="B121:B124"/>
    <mergeCell ref="D121:D124"/>
    <mergeCell ref="C121:C124"/>
    <mergeCell ref="E121:E124"/>
    <mergeCell ref="A121:A124"/>
    <mergeCell ref="F121:F124"/>
    <mergeCell ref="F165:F196"/>
    <mergeCell ref="E165:E196"/>
    <mergeCell ref="D165:D196"/>
    <mergeCell ref="C165:C196"/>
    <mergeCell ref="B165:B196"/>
    <mergeCell ref="G121:G124"/>
    <mergeCell ref="B132:B133"/>
    <mergeCell ref="A132:A133"/>
    <mergeCell ref="C132:C133"/>
    <mergeCell ref="F218:F229"/>
    <mergeCell ref="E218:E229"/>
    <mergeCell ref="D218:D229"/>
    <mergeCell ref="B218:B229"/>
    <mergeCell ref="A218:A229"/>
    <mergeCell ref="G218:G229"/>
    <mergeCell ref="C218:C229"/>
    <mergeCell ref="G140:G143"/>
    <mergeCell ref="B140:B143"/>
    <mergeCell ref="A140:A143"/>
    <mergeCell ref="C140:C143"/>
    <mergeCell ref="D140:D143"/>
    <mergeCell ref="E140:E143"/>
    <mergeCell ref="F140:F143"/>
    <mergeCell ref="B197:B215"/>
    <mergeCell ref="C197:C215"/>
    <mergeCell ref="A197:A215"/>
    <mergeCell ref="D197:D215"/>
    <mergeCell ref="E197:E215"/>
    <mergeCell ref="F197:F215"/>
    <mergeCell ref="G197:G215"/>
    <mergeCell ref="A165:A196"/>
    <mergeCell ref="G165:G196"/>
    <mergeCell ref="D132:D133"/>
    <mergeCell ref="E132:E133"/>
    <mergeCell ref="F132:F133"/>
    <mergeCell ref="G132:G133"/>
    <mergeCell ref="B113:B115"/>
    <mergeCell ref="A113:A115"/>
    <mergeCell ref="C113:C115"/>
    <mergeCell ref="D113:D115"/>
    <mergeCell ref="E113:E115"/>
    <mergeCell ref="F113:F115"/>
    <mergeCell ref="G113:G115"/>
    <mergeCell ref="C88:C95"/>
    <mergeCell ref="A88:A95"/>
    <mergeCell ref="B108:B109"/>
    <mergeCell ref="D108:D109"/>
    <mergeCell ref="C108:C109"/>
    <mergeCell ref="E108:E109"/>
    <mergeCell ref="F108:F109"/>
    <mergeCell ref="A108:A109"/>
    <mergeCell ref="G88:G95"/>
    <mergeCell ref="F88:F95"/>
    <mergeCell ref="E88:E95"/>
    <mergeCell ref="D88:D95"/>
    <mergeCell ref="B88:B95"/>
    <mergeCell ref="B65:B71"/>
    <mergeCell ref="A65:A71"/>
    <mergeCell ref="G65:G71"/>
    <mergeCell ref="F65:F71"/>
    <mergeCell ref="E65:E71"/>
    <mergeCell ref="D65:D71"/>
    <mergeCell ref="C65:C71"/>
    <mergeCell ref="E33:E39"/>
    <mergeCell ref="F33:F39"/>
    <mergeCell ref="G33:G39"/>
    <mergeCell ref="C21:C23"/>
    <mergeCell ref="D21:D23"/>
    <mergeCell ref="E21:E23"/>
    <mergeCell ref="F21:F23"/>
    <mergeCell ref="B21:B23"/>
    <mergeCell ref="A21:A23"/>
    <mergeCell ref="G21:G23"/>
    <mergeCell ref="A33:A39"/>
    <mergeCell ref="B33:B39"/>
    <mergeCell ref="C33:C39"/>
    <mergeCell ref="D33:D39"/>
    <mergeCell ref="B3:B4"/>
    <mergeCell ref="C3:C4"/>
    <mergeCell ref="D3:D4"/>
    <mergeCell ref="E3:E4"/>
    <mergeCell ref="F3:F4"/>
    <mergeCell ref="G3:G4"/>
    <mergeCell ref="H3:H4"/>
    <mergeCell ref="B8:B11"/>
    <mergeCell ref="A8:A11"/>
    <mergeCell ref="I1:K1"/>
    <mergeCell ref="A232:K232"/>
    <mergeCell ref="I3:K3"/>
    <mergeCell ref="B159:B160"/>
    <mergeCell ref="A159:A160"/>
    <mergeCell ref="C159:C160"/>
    <mergeCell ref="D159:D160"/>
    <mergeCell ref="E159:E160"/>
    <mergeCell ref="F159:F160"/>
    <mergeCell ref="G159:G160"/>
    <mergeCell ref="B56:B57"/>
    <mergeCell ref="A56:A57"/>
    <mergeCell ref="G56:G57"/>
    <mergeCell ref="C8:C11"/>
    <mergeCell ref="D8:D11"/>
    <mergeCell ref="E8:E11"/>
    <mergeCell ref="F8:F11"/>
    <mergeCell ref="G8:G11"/>
    <mergeCell ref="F56:F57"/>
    <mergeCell ref="E56:E57"/>
    <mergeCell ref="D56:D57"/>
    <mergeCell ref="C56:C57"/>
    <mergeCell ref="A2:J2"/>
    <mergeCell ref="A3:A4"/>
  </mergeCells>
  <printOptions horizontalCentered="1"/>
  <pageMargins left="0.19685039370078741" right="0.19685039370078741" top="0.86614173228346458" bottom="0.51181102362204722" header="0.62992125984251968" footer="0.31496062992125984"/>
  <pageSetup paperSize="256" scale="58" fitToHeight="0" orientation="landscape" useFirstPageNumber="1" r:id="rId1"/>
  <headerFooter differentFirst="1">
    <oddHeader>&amp;C&amp;P</oddHeader>
  </headerFooter>
  <rowBreaks count="6" manualBreakCount="6">
    <brk id="13" max="10" man="1"/>
    <brk id="17" max="10" man="1"/>
    <brk id="23" max="10" man="1"/>
    <brk id="25" max="10" man="1"/>
    <brk id="31" max="10" man="1"/>
    <brk id="19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Лист3</vt:lpstr>
      <vt:lpstr>Лист1!Заголовки_для_печати</vt:lpstr>
      <vt:lpstr>Лист1!Область_печати</vt:lpstr>
    </vt:vector>
  </TitlesOfParts>
  <Company>Krokoz™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BernovskayaAM</dc:creator>
  <cp:lastModifiedBy>Борисова Ольга Владимировна</cp:lastModifiedBy>
  <cp:lastPrinted>2019-04-18T08:36:09Z</cp:lastPrinted>
  <dcterms:created xsi:type="dcterms:W3CDTF">2017-01-24T11:00:37Z</dcterms:created>
  <dcterms:modified xsi:type="dcterms:W3CDTF">2019-04-19T09:55:34Z</dcterms:modified>
</cp:coreProperties>
</file>