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2"/>
  </bookViews>
  <sheets>
    <sheet name="Раздел 1" sheetId="1" r:id="rId1"/>
    <sheet name="Раздел 2 (1)" sheetId="2" r:id="rId2"/>
    <sheet name="Раздел 2 (2)" sheetId="3" r:id="rId3"/>
    <sheet name="Лист1" sheetId="4" r:id="rId4"/>
    <sheet name="Лист2" sheetId="5" r:id="rId5"/>
  </sheets>
  <definedNames>
    <definedName name="_edn1" localSheetId="0">'Раздел 1'!$A$104</definedName>
    <definedName name="_edn2" localSheetId="0">'Раздел 1'!$A$105</definedName>
    <definedName name="_edn3" localSheetId="0">'Раздел 1'!$A$106</definedName>
    <definedName name="_ednref1" localSheetId="0">'Раздел 1'!$C$5</definedName>
    <definedName name="_ednref2" localSheetId="0">'Раздел 1'!$A$91</definedName>
    <definedName name="_ednref3" localSheetId="0">'Раздел 1'!$A$93</definedName>
    <definedName name="_xlnm._FilterDatabase" localSheetId="1" hidden="1">'Раздел 2 (1)'!$A$7:$E$7</definedName>
    <definedName name="_xlnm.Print_Area" localSheetId="2">'Раздел 2 (2)'!$A$1:$D$253</definedName>
  </definedNames>
  <calcPr calcId="152511"/>
</workbook>
</file>

<file path=xl/calcChain.xml><?xml version="1.0" encoding="utf-8"?>
<calcChain xmlns="http://schemas.openxmlformats.org/spreadsheetml/2006/main">
  <c r="E285" i="1" l="1"/>
  <c r="E270" i="1"/>
  <c r="E266" i="1"/>
  <c r="E262" i="1"/>
  <c r="D262" i="1"/>
  <c r="C103" i="1" l="1"/>
  <c r="C46" i="1"/>
  <c r="E13" i="1"/>
  <c r="D191" i="3" l="1"/>
  <c r="D190" i="3"/>
  <c r="E155" i="2" l="1"/>
  <c r="E140" i="2"/>
  <c r="E16" i="2"/>
  <c r="E8" i="2"/>
  <c r="E183" i="2" l="1"/>
  <c r="D183" i="2"/>
  <c r="C183" i="2"/>
  <c r="E184" i="2" l="1"/>
  <c r="C198" i="2"/>
  <c r="D198" i="2"/>
  <c r="E198" i="2" l="1"/>
  <c r="E202" i="2"/>
  <c r="E171" i="2" s="1"/>
  <c r="E217" i="2"/>
  <c r="E186" i="2" s="1"/>
  <c r="D247" i="3" l="1"/>
  <c r="D239" i="3"/>
  <c r="D231" i="3"/>
  <c r="D223" i="3"/>
  <c r="D215" i="3"/>
  <c r="D207" i="3"/>
  <c r="D199" i="3"/>
  <c r="D183" i="3"/>
  <c r="D175" i="3"/>
  <c r="D143" i="3"/>
  <c r="D135" i="3"/>
  <c r="D127" i="3"/>
  <c r="D119" i="3"/>
  <c r="D111" i="3"/>
  <c r="D103" i="3"/>
  <c r="D95" i="3"/>
  <c r="D87" i="3"/>
  <c r="D79" i="3"/>
  <c r="D63" i="3"/>
  <c r="D55" i="3"/>
  <c r="D47" i="3"/>
  <c r="D31" i="3"/>
  <c r="D23" i="3"/>
  <c r="D15" i="3"/>
  <c r="B1" i="5"/>
  <c r="E9" i="2"/>
  <c r="E10" i="2"/>
  <c r="E11" i="2"/>
  <c r="E13" i="2"/>
  <c r="E14" i="2"/>
  <c r="E15" i="2"/>
  <c r="E17" i="2"/>
  <c r="E18" i="2"/>
  <c r="E19" i="2"/>
  <c r="E20" i="2"/>
  <c r="E21" i="2"/>
  <c r="E22" i="2"/>
  <c r="E23" i="2"/>
  <c r="E24" i="2"/>
  <c r="E25" i="2"/>
  <c r="E28" i="2"/>
  <c r="E29" i="2"/>
  <c r="E30" i="2"/>
  <c r="E32" i="2"/>
  <c r="E33" i="2"/>
  <c r="E34" i="2"/>
  <c r="E35" i="2"/>
  <c r="E36" i="2"/>
  <c r="E37" i="2"/>
  <c r="E38" i="2"/>
  <c r="E191" i="2"/>
  <c r="E189" i="2"/>
  <c r="E188" i="2"/>
  <c r="E185" i="2"/>
  <c r="E175" i="2"/>
  <c r="E176" i="2"/>
  <c r="E177" i="2"/>
  <c r="E178" i="2"/>
  <c r="E179" i="2"/>
  <c r="E180" i="2"/>
  <c r="E181" i="2"/>
  <c r="E182" i="2"/>
  <c r="E174" i="2"/>
  <c r="E168" i="2"/>
  <c r="E166" i="2"/>
  <c r="E165" i="2"/>
  <c r="E164" i="2"/>
  <c r="E169" i="2"/>
  <c r="E170" i="2"/>
  <c r="E172" i="2"/>
  <c r="E173" i="2"/>
  <c r="E187" i="2"/>
  <c r="E190" i="2"/>
  <c r="E192" i="2"/>
  <c r="E193" i="2"/>
  <c r="E163" i="2"/>
  <c r="D167" i="3"/>
  <c r="D142" i="3"/>
  <c r="D71" i="3" l="1"/>
  <c r="D105" i="3"/>
  <c r="D102" i="3" s="1"/>
  <c r="D89" i="3"/>
  <c r="D86" i="3" s="1"/>
  <c r="D39" i="3"/>
  <c r="D33" i="3"/>
  <c r="D7" i="3"/>
  <c r="D30" i="3"/>
  <c r="O2" i="4"/>
  <c r="N2" i="4"/>
  <c r="M2" i="4"/>
  <c r="L2" i="4"/>
  <c r="H83" i="4"/>
  <c r="E83" i="4"/>
  <c r="H82" i="4"/>
  <c r="E82" i="4"/>
  <c r="H81" i="4"/>
  <c r="D25" i="3" s="1"/>
  <c r="D22" i="3" s="1"/>
  <c r="E81" i="4"/>
  <c r="H80" i="4"/>
  <c r="D137" i="3" s="1"/>
  <c r="D134" i="3" s="1"/>
  <c r="E80" i="4"/>
  <c r="H79" i="4"/>
  <c r="D185" i="3" s="1"/>
  <c r="D182" i="3" s="1"/>
  <c r="E79" i="4"/>
  <c r="H78" i="4"/>
  <c r="E78" i="4"/>
  <c r="H77" i="4"/>
  <c r="E77" i="4"/>
  <c r="H76" i="4"/>
  <c r="E76" i="4"/>
  <c r="H75" i="4"/>
  <c r="E75" i="4"/>
  <c r="H74" i="4"/>
  <c r="E74" i="4"/>
  <c r="H73" i="4"/>
  <c r="E73" i="4"/>
  <c r="H72" i="4"/>
  <c r="E72" i="4"/>
  <c r="H71" i="4"/>
  <c r="E71" i="4"/>
  <c r="H70" i="4"/>
  <c r="E70" i="4"/>
  <c r="H69" i="4"/>
  <c r="E69" i="4"/>
  <c r="H68" i="4"/>
  <c r="D129" i="3" s="1"/>
  <c r="D126" i="3" s="1"/>
  <c r="E68" i="4"/>
  <c r="H67" i="4"/>
  <c r="E67" i="4"/>
  <c r="H66" i="4"/>
  <c r="E66" i="4"/>
  <c r="H65" i="4"/>
  <c r="E65" i="4"/>
  <c r="H64" i="4"/>
  <c r="E64" i="4"/>
  <c r="H63" i="4"/>
  <c r="E63" i="4"/>
  <c r="H62" i="4"/>
  <c r="E62" i="4"/>
  <c r="H61" i="4"/>
  <c r="E61" i="4"/>
  <c r="H60" i="4"/>
  <c r="E60" i="4"/>
  <c r="H59" i="4"/>
  <c r="E59" i="4"/>
  <c r="H58" i="4"/>
  <c r="E58" i="4"/>
  <c r="H57" i="4"/>
  <c r="E57" i="4"/>
  <c r="H56" i="4"/>
  <c r="E56" i="4"/>
  <c r="H55" i="4"/>
  <c r="D17" i="3" s="1"/>
  <c r="E55" i="4"/>
  <c r="H54" i="4"/>
  <c r="E54" i="4"/>
  <c r="H53" i="4"/>
  <c r="D121" i="3" s="1"/>
  <c r="D118" i="3" s="1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D169" i="3" s="1"/>
  <c r="D166" i="3" s="1"/>
  <c r="E44" i="4"/>
  <c r="H43" i="4"/>
  <c r="D65" i="3" s="1"/>
  <c r="D62" i="3" s="1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D113" i="3" s="1"/>
  <c r="D110" i="3" s="1"/>
  <c r="E34" i="4"/>
  <c r="H33" i="4"/>
  <c r="E33" i="4"/>
  <c r="H32" i="4"/>
  <c r="D241" i="3" s="1"/>
  <c r="D238" i="3" s="1"/>
  <c r="E32" i="4"/>
  <c r="H31" i="4"/>
  <c r="D97" i="3" s="1"/>
  <c r="D94" i="3" s="1"/>
  <c r="E31" i="4"/>
  <c r="H30" i="4"/>
  <c r="E30" i="4"/>
  <c r="H29" i="4"/>
  <c r="E29" i="4"/>
  <c r="H28" i="4"/>
  <c r="E28" i="4"/>
  <c r="H27" i="4"/>
  <c r="E27" i="4"/>
  <c r="H26" i="4"/>
  <c r="D57" i="3" s="1"/>
  <c r="D54" i="3" s="1"/>
  <c r="E26" i="4"/>
  <c r="H25" i="4"/>
  <c r="E25" i="4"/>
  <c r="H24" i="4"/>
  <c r="E24" i="4"/>
  <c r="H23" i="4"/>
  <c r="D249" i="3" s="1"/>
  <c r="D246" i="3" s="1"/>
  <c r="E23" i="4"/>
  <c r="H22" i="4"/>
  <c r="E22" i="4"/>
  <c r="H21" i="4"/>
  <c r="E21" i="4"/>
  <c r="H20" i="4"/>
  <c r="E20" i="4"/>
  <c r="H19" i="4"/>
  <c r="E19" i="4"/>
  <c r="H18" i="4"/>
  <c r="D233" i="3" s="1"/>
  <c r="D230" i="3" s="1"/>
  <c r="E18" i="4"/>
  <c r="H17" i="4"/>
  <c r="D81" i="3" s="1"/>
  <c r="E17" i="4"/>
  <c r="H16" i="4"/>
  <c r="E16" i="4"/>
  <c r="H15" i="4"/>
  <c r="E15" i="4"/>
  <c r="H14" i="4"/>
  <c r="D177" i="3" s="1"/>
  <c r="D174" i="3" s="1"/>
  <c r="E14" i="4"/>
  <c r="H13" i="4"/>
  <c r="E13" i="4"/>
  <c r="H12" i="4"/>
  <c r="E12" i="4"/>
  <c r="H11" i="4"/>
  <c r="D225" i="3" s="1"/>
  <c r="D222" i="3" s="1"/>
  <c r="E11" i="4"/>
  <c r="H10" i="4"/>
  <c r="E10" i="4"/>
  <c r="H9" i="4"/>
  <c r="D217" i="3" s="1"/>
  <c r="D214" i="3" s="1"/>
  <c r="E9" i="4"/>
  <c r="H8" i="4"/>
  <c r="D209" i="3" s="1"/>
  <c r="D206" i="3" s="1"/>
  <c r="E8" i="4"/>
  <c r="H7" i="4"/>
  <c r="D201" i="3" s="1"/>
  <c r="E7" i="4"/>
  <c r="H6" i="4"/>
  <c r="D49" i="3" s="1"/>
  <c r="E6" i="4"/>
  <c r="H5" i="4"/>
  <c r="E5" i="4"/>
  <c r="H4" i="4"/>
  <c r="E4" i="4"/>
  <c r="H3" i="4"/>
  <c r="E3" i="4"/>
  <c r="H2" i="4"/>
  <c r="G2" i="4"/>
  <c r="F2" i="4"/>
  <c r="E2" i="4"/>
  <c r="D2" i="4"/>
  <c r="C2" i="4"/>
  <c r="D46" i="3" l="1"/>
  <c r="D41" i="3"/>
  <c r="D73" i="3"/>
  <c r="D70" i="3" s="1"/>
  <c r="D78" i="3"/>
  <c r="D9" i="3"/>
  <c r="D14" i="3"/>
  <c r="D38" i="3"/>
  <c r="D198" i="3"/>
  <c r="D193" i="3"/>
  <c r="D6" i="3"/>
  <c r="E62" i="2"/>
  <c r="E31" i="2" s="1"/>
  <c r="E47" i="2"/>
  <c r="E43" i="2"/>
  <c r="E12" i="2" s="1"/>
  <c r="E39" i="2"/>
  <c r="E167" i="2" l="1"/>
  <c r="E124" i="2"/>
  <c r="E109" i="2"/>
  <c r="E105" i="2"/>
  <c r="E101" i="2"/>
  <c r="E78" i="2"/>
  <c r="E93" i="2"/>
  <c r="E74" i="2"/>
  <c r="E70" i="2"/>
  <c r="D365" i="1" l="1"/>
  <c r="E365" i="1"/>
  <c r="C365" i="1"/>
  <c r="D350" i="1"/>
  <c r="E350" i="1"/>
  <c r="C350" i="1"/>
  <c r="D342" i="1"/>
  <c r="E342" i="1"/>
  <c r="C342" i="1"/>
  <c r="D332" i="1"/>
  <c r="E332" i="1"/>
  <c r="C332" i="1"/>
  <c r="D317" i="1"/>
  <c r="E317" i="1"/>
  <c r="C317" i="1"/>
  <c r="D309" i="1"/>
  <c r="E309" i="1"/>
  <c r="C309" i="1"/>
  <c r="C285" i="1" l="1"/>
  <c r="C270" i="1"/>
  <c r="C266" i="1"/>
  <c r="C262" i="1"/>
  <c r="D235" i="1"/>
  <c r="E235" i="1"/>
  <c r="C235" i="1"/>
  <c r="D227" i="1"/>
  <c r="C227" i="1"/>
  <c r="E231" i="1"/>
  <c r="D217" i="1"/>
  <c r="E217" i="1"/>
  <c r="C217" i="1"/>
  <c r="D202" i="1"/>
  <c r="E202" i="1"/>
  <c r="C202" i="1"/>
  <c r="D198" i="1"/>
  <c r="E198" i="1"/>
  <c r="C198" i="1"/>
  <c r="D194" i="1"/>
  <c r="E194" i="1"/>
  <c r="C194" i="1"/>
  <c r="D184" i="1"/>
  <c r="E184" i="1"/>
  <c r="C184" i="1"/>
  <c r="D169" i="1"/>
  <c r="E169" i="1"/>
  <c r="C169" i="1"/>
  <c r="D161" i="1"/>
  <c r="E161" i="1"/>
  <c r="C161" i="1"/>
  <c r="D128" i="1" l="1"/>
  <c r="E128" i="1"/>
  <c r="C128" i="1"/>
  <c r="D103" i="1"/>
  <c r="E103" i="1"/>
  <c r="E151" i="1"/>
  <c r="D151" i="1"/>
  <c r="C151" i="1"/>
  <c r="E136" i="1"/>
  <c r="D136" i="1"/>
  <c r="C136" i="1"/>
  <c r="E132" i="1"/>
  <c r="D132" i="1"/>
  <c r="C132" i="1"/>
  <c r="D95" i="1"/>
  <c r="E95" i="1"/>
  <c r="C95" i="1"/>
  <c r="D46" i="1" l="1"/>
  <c r="E46" i="1"/>
  <c r="D36" i="1" l="1"/>
  <c r="E36" i="1"/>
  <c r="C36" i="1"/>
  <c r="D21" i="1" l="1"/>
  <c r="E21" i="1"/>
  <c r="C21" i="1"/>
  <c r="D17" i="1"/>
  <c r="E17" i="1"/>
  <c r="C17" i="1"/>
  <c r="D13" i="1" l="1"/>
  <c r="C13" i="1"/>
</calcChain>
</file>

<file path=xl/sharedStrings.xml><?xml version="1.0" encoding="utf-8"?>
<sst xmlns="http://schemas.openxmlformats.org/spreadsheetml/2006/main" count="1781" uniqueCount="177">
  <si>
    <t>№ п/п</t>
  </si>
  <si>
    <t>Обоснование отклонений значений показателя (индикатора) на конец отчетного года (при наличии)</t>
  </si>
  <si>
    <t>2017 год</t>
  </si>
  <si>
    <t>2018 год</t>
  </si>
  <si>
    <t>план</t>
  </si>
  <si>
    <t>факт</t>
  </si>
  <si>
    <t>Государственная программа Российской Федерации "Доступная среда" на 2011 - 2020 годы</t>
  </si>
  <si>
    <t>Российская Федерация</t>
  </si>
  <si>
    <t xml:space="preserve">Арктическая зона Российской Федерации </t>
  </si>
  <si>
    <t>Мурманская область</t>
  </si>
  <si>
    <t>Ямало-Ненецкий автономный округ</t>
  </si>
  <si>
    <t>Республика Саха (Якутия)</t>
  </si>
  <si>
    <t>Чукотский автономный округ</t>
  </si>
  <si>
    <t>Значения показателей (индикаторов) государственной программы, подпрограммы государственной программы, федеральной целевой программы (подпрограммы федеральной целевой программы)</t>
  </si>
  <si>
    <t>Территория (Российская Федерация, приоритетная территория, субъект Российской Федерации, входящий в состав приоритетной территории)</t>
  </si>
  <si>
    <t>Сведения о целях, задачах и целевых показателях (индикаторах) 
государственной программы Российской Федерации «Доступная среда» на 2011-2020 годы</t>
  </si>
  <si>
    <t>-</t>
  </si>
  <si>
    <t>Байкальский регион</t>
  </si>
  <si>
    <t>Республика Бурятия</t>
  </si>
  <si>
    <t>Забайкальский край</t>
  </si>
  <si>
    <t>Иркутская область</t>
  </si>
  <si>
    <t xml:space="preserve">Ненецкий автономный округ 
</t>
  </si>
  <si>
    <t>Дальневосточный федеральный округ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</si>
  <si>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</si>
  <si>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</si>
  <si>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</si>
  <si>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</si>
  <si>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</si>
  <si>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</si>
  <si>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</si>
  <si>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 xml:space="preserve">При установлении планового значения показателя в Приложении 2 Госпрограммы была допущена техническая ошибка, так в соответствии с заключенным соглашением от 02.02.2018 № 149-08-2018-132 плановое значение показателя для Сахалинской области было установлено на уровне 76,3%, которое согласно отчету было достигнуто. </t>
  </si>
  <si>
    <t>Калининградская область</t>
  </si>
  <si>
    <t xml:space="preserve">При установлении планового значения показателя в Приложении 2 Госпрограммы была допущена техническая ошибка, так в соответствии с заключенным соглашением от 01.02.2018 № 149-08-2018-127 плановое значение показателя для Калининградской области было установлено на уровне 82,4%, которое согласно отчету было достигнуто. </t>
  </si>
  <si>
    <t>Республика Крым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</si>
  <si>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</si>
  <si>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</si>
  <si>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</si>
  <si>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</si>
  <si>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</si>
  <si>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</si>
  <si>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</si>
  <si>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Ставропольский край</t>
  </si>
  <si>
    <t>Чеченская Республика</t>
  </si>
  <si>
    <r>
      <t xml:space="preserve">Показатель 2 "Доля инвалидов, положительно оценивающих отношение населения к проблемам инвалидов, в общей численности опрошенных инвалидов", </t>
    </r>
    <r>
      <rPr>
        <sz val="12"/>
        <color theme="1"/>
        <rFont val="Times New Roman"/>
        <family val="1"/>
        <charset val="204"/>
      </rPr>
      <t>процент</t>
    </r>
  </si>
  <si>
    <t>Показатель 1 "Доля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объектов", процент</t>
  </si>
  <si>
    <t xml:space="preserve">Данный показатель рассчитан по итогам репрезентативных социологических исследований оценки инвалидами отношения населения Российской Федерации к проблемам инвалидов. Респондентам  был задан следующий вопрос: «По Вашему мнению, как общество относится к проблемам инвалидов?». Вопрос предполагал выбор одного варианта ответа.
46,6% участников опроса считают, что общество относится к проблемам инвалидов скорее внимательно. 29,5% респондентов с инвалидностью оценивают отношение общества как равнодушное. 10,1% считают, что социум полностью игнорирует проблемы инвалидов. 
13,8% респондентов затруднились ответить. В целом можно сделать вывод о том, что респонденты с инвалидностью оценивают степень психологической адаптации инвалидов к обществу как высокую.  </t>
  </si>
  <si>
    <t>Показатель 7 "Доля главных бюро медико-социальной экспертизы по субъектам Российской Федерации, оснащенных специальным диагностическим оборудованием, в общем количестве главных бюро медико-социальной экспертизы по субъектам Российской Федерации", процент</t>
  </si>
  <si>
    <t>Подпрограмма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</si>
  <si>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Покаатель 1.3 "Доля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возраста", процент</t>
  </si>
  <si>
    <t>Показатель 1.4 "Доля детей-инвалидов в возрасте от 5 до 18 лет, получающих дополнительное образование, в общей численности детей-инвалидов такого возраста", процент</t>
  </si>
  <si>
    <t>Показатель 1.8 "Доля детей-инвалидов в возрасте от 1,5 года до 7 лет, охваченных дошкольным образованием, в общей численности детей-инвалидов такого возраста", процент</t>
  </si>
  <si>
    <t>Показатель 1.9 "Доля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организаций", процент</t>
  </si>
  <si>
    <t>Отклонение индикатора в отрицательную сторону обусловлено поздним встеплением субъекта Российской Федерации в Программу и недостаточностью средств в бюджете субъекта Российской Фдерации на обеспечение достижения показателя</t>
  </si>
  <si>
    <t>Показатель 1.15 "Доля лиц с ограниченными возможностями здоровья и инвалидов от 6 до 18 лет, систематически занимающихся физкультурой и спортом, в общей численности данной категории населения", процент</t>
  </si>
  <si>
    <t xml:space="preserve">При установлении планового значения показателя в Приложении 2 Госпрограммы была допущена техническая ошибка, так в соответствии с заключенным соглашением от 05.02.2018 № 149-08-2018-077 плановое значение показателя для Республика Саха (Якутия) было установлено на уровне 68%, которое согласно отчету было достигнуто. </t>
  </si>
  <si>
    <t>Подпрограмма 2 "Совершенствование системы комплексной реабилитации и абилитации инвалидов"</t>
  </si>
  <si>
    <t>Показатель 2.3 "Доля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реабилитации, в общей численности инвалидов", процент</t>
  </si>
  <si>
    <t>Показатель 2.4 "Доля граждан, удовлетворенных качеством предоставления государственной услуги по обеспечению инвалидов техническими средствами реабилитации (услугами), в общем числе граждан, получивших технические средства реабилитации (услуги)", процент</t>
  </si>
  <si>
    <t>Показатель 2.12 "Доля инвалидов, принятых на обучение по программам среднего профессионального образования (по отношению к предыдущему году)" , процент</t>
  </si>
  <si>
    <t>Показатель 2.13 "Доля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неуспеваемости", процент</t>
  </si>
  <si>
    <t>Подпрограмма 3 "Совершенствование государственной системы медико-социальной экспертизы"</t>
  </si>
  <si>
    <t>Цель - повышение доступности, объективности и прозрачности деятельности учреждений медико-социальной экспертизы
Задача: повышение доступности и качества предоставления государственной услуги по проведению медико-социальной экспертизы</t>
  </si>
  <si>
    <t>Показатель 3.3 "Доля граждан, удовлетворенных качеством предоставления государственной услуги по медико-социальной экспертизе, в общем числе граждан, прошедших освидетельствование в учреждениях медико-социальной экспертизы", процент</t>
  </si>
  <si>
    <t xml:space="preserve">Цель - создание правовых, экономических и институциональных условий, способствующих интеграции инвалидов  в общество и повышению уровня их жизни
Задачи: 
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населения;
повышение качества и доступности для инвалидов реабилитационных и абилитационных услуг и увеличение доли инвалидов, обеспеченных техническими средствами реабилитации (услугами), в общей численности инвалидов до среднероссийского уровня.
</t>
  </si>
  <si>
    <t xml:space="preserve">Цель -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и повышению уровня их жизни
Задачи: 
формирование условий для просвещенности граждан в вопросах инвалидности и устранения барьеров во взаимоотношениях с другими людьми;
оценка состояния доступности приоритетных объектов и услуг и формирование нормативно-правовой и методической базы по обеспечению доступности приоритетных объектов и услуг в приоритетных сферах жизнедеятельности инвалидов и других маломобильных групп населения;
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здравоохранения, культуры, образования, транспорта, информации и связи, физической культуры и спорта.
</t>
  </si>
  <si>
    <t>Цель - повышение уровня обеспеченности инвалидов  реабилитационными и абилитационными услугами.
Задачи:
определение потребности инвалидов в реабилитационных и абилитационных услугах;
формирование современной отрасли по производству товаров для лиц с ограниченными возможностями здоровья, в том числе технических средств реабилитации инвалидов;
формирование условий для повышения уровня профессионального развития и занятости инвалидов.</t>
  </si>
  <si>
    <t>Наименование государственной программы, подпрограммы, основного мероприятия, мероприятия, ведомственной целевой программы, федеральной целевой программы</t>
  </si>
  <si>
    <t>Приоритетные территории (субъект Российской Федерации, входящий в состав приоритетной территории)</t>
  </si>
  <si>
    <t>Объемы бюджетных ассигнований</t>
  </si>
  <si>
    <t>(тыс. рублей)</t>
  </si>
  <si>
    <t>Сводная бюджетная роспись федерального бюджета на 1 января отчетного года</t>
  </si>
  <si>
    <t>Сводная бюджетная роспись федерального бюджета на отчетную дату</t>
  </si>
  <si>
    <t>Исполнено</t>
  </si>
  <si>
    <t>Государственная программа  Российской Федерации «Доступная среда» на 2011-2020 годы</t>
  </si>
  <si>
    <t xml:space="preserve">- </t>
  </si>
  <si>
    <t>Подпрограмма 1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</si>
  <si>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ОМ 1.2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</si>
  <si>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1.2.1.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</si>
  <si>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Подпрограмма 2 Совершенствование системы комплексной реабилитации и абилитации инвалидов</t>
  </si>
  <si>
    <t>ОМ 2.2 Предоставление государственных гарантий инвалидам</t>
  </si>
  <si>
    <t>Мероприятие 2.2.1. Создание в субъектах Российской Федерации 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</t>
  </si>
  <si>
    <t>Мероприятие 2.2.2. Обеспечение инвалидов техническими средствами реабилитации, включая изготовление и ремонт протезно-ортопедических издели</t>
  </si>
  <si>
    <t>Подпрограмма 3 Совершенствование государственной системы медико-социальной экспертизы</t>
  </si>
  <si>
    <t>ОМ 3.5 Укрепление материально-технической базы учреждений медико-социальной экспертизы</t>
  </si>
  <si>
    <t>Мероприятие 3.5.1.Обеспечение учреждений главных бюро медико-социальной экспертизы по субъектам Российской Федерации специальным диагностическим оборудованием</t>
  </si>
  <si>
    <t>Источник финансирования</t>
  </si>
  <si>
    <t>Расходы в отчетном году (тыс. руб.)</t>
  </si>
  <si>
    <t>Всего, в том числе:</t>
  </si>
  <si>
    <t>государственные внебюджетные фонды Российской Федерации</t>
  </si>
  <si>
    <t>бюджеты субъектов Российской Федерации</t>
  </si>
  <si>
    <t>территориальные государственные внебюджетные фонды</t>
  </si>
  <si>
    <t>местные бюджеты</t>
  </si>
  <si>
    <t>иные внебюджетные источники</t>
  </si>
  <si>
    <t>средства компаний с государственным участием</t>
  </si>
  <si>
    <t>Приоритетные территории
(субъект Российской Федерации, входящий в состав приоритетной территории)</t>
  </si>
  <si>
    <t>Сведения о ресурсном обеспечении за счет средств бюджетов государственных внебюджетных фондов Российской Федерации, бюджетов субъектов Российской Федерации, бюджетов территориальных государственных внебюджетных фондов, местных бюджетов, компаний с государственным участием и иных внебюджетных источников на реализацию мероприятий государственной программы Российской Федерации «Доступная среда» на 2011-2020 годы</t>
  </si>
  <si>
    <t>федеральный бюджет</t>
  </si>
  <si>
    <t>№
п/п</t>
  </si>
  <si>
    <t>Субъект
Российской Федерации</t>
  </si>
  <si>
    <t>Объем субсидии (тыс. рублей)</t>
  </si>
  <si>
    <t>Общий объем ФБ+БС</t>
  </si>
  <si>
    <t>Объем средств субъекта (тыс. рублей)</t>
  </si>
  <si>
    <t>Факт по отчету (ФБ)</t>
  </si>
  <si>
    <t>Факт по отчету (субъект)</t>
  </si>
  <si>
    <t>Всего</t>
  </si>
  <si>
    <t>Республика Адыгея (Адыгея)</t>
  </si>
  <si>
    <t>Республика Алтай</t>
  </si>
  <si>
    <t>Республика Башкортостан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</si>
  <si>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</si>
  <si>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</si>
  <si>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</si>
  <si>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</si>
  <si>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</si>
  <si>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</si>
  <si>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</si>
  <si>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</si>
  <si>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</si>
  <si>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</si>
  <si>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Чувашская Республика - Чувашия</t>
  </si>
  <si>
    <t>Алтайский край</t>
  </si>
  <si>
    <t>Краснодарский край</t>
  </si>
  <si>
    <t>Красноярский край</t>
  </si>
  <si>
    <t>Пермский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</si>
  <si>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</si>
  <si>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</si>
  <si>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</si>
  <si>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</si>
  <si>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</si>
  <si>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</si>
  <si>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</si>
  <si>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</si>
  <si>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</si>
  <si>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</si>
  <si>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</si>
  <si>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</si>
  <si>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</si>
  <si>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</si>
  <si>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</si>
  <si>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</si>
  <si>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</si>
  <si>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</si>
  <si>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</si>
  <si>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</si>
  <si>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</si>
  <si>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</si>
  <si>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</si>
  <si>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</si>
  <si>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</si>
  <si>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</si>
  <si>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</si>
  <si>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</si>
  <si>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</si>
  <si>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</si>
  <si>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</si>
  <si>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</si>
  <si>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</si>
  <si>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</si>
  <si>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</si>
  <si>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</si>
  <si>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</si>
  <si>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</si>
  <si>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</si>
  <si>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федерального значения Севастополь</t>
  </si>
  <si>
    <t>Ненецкий автономный округ</t>
  </si>
  <si>
    <t>Ханты-Мансийский автономный округ - Югра</t>
  </si>
  <si>
    <t>Республика Адыгея</t>
  </si>
  <si>
    <t>Республика Татарстан</t>
  </si>
  <si>
    <t>Рязанска область</t>
  </si>
  <si>
    <t>Сратовская область</t>
  </si>
  <si>
    <t>город Санкт-Петербург</t>
  </si>
  <si>
    <t>Ханты-Мансийский автономный округ</t>
  </si>
  <si>
    <t>СВОДНАЯ ИНФОРМАЦИЯ О ХОДЕ РЕАЛИЗАЦИИ ГОСУДАРСТВЕННОЙ ПРОГРАММЫ РОССИЙСКОЙ ФЕДЕРАЦИИ НА ПРИОРИТЕТНЫХ ТЕРРИТОРИЯХ, В ТОМ ЧИСЛЕ ПО СУБЪЕКТАМ РОССИЙСКОЙ ФЕДЕРАЦИИ (ЗА ИСКЛЮЧЕНИЕМ ГОСУДАРСТВЕННЫХ ПРОГРАММ РОССИЙСКОЙ ФЕДЕРАЦИИ, МЕРОПРИЯТИЯ КОТОРЫХ НЕ ИМЕЮТ ТЕРРИТОРИАЛЬНОЙ ПРИВЯЗКИ И (ИЛИ) ПРЕДМЕТ КОТОРЫХ ИСКЛЮЧАЕТ ВОЗМОЖНОСТЬ ИХ РЕАЛИЗАЦИИ НА ПРИОРИТЕТНЫХ ТЕРРИТОРИЯХ)</t>
  </si>
  <si>
    <t>Раздел I</t>
  </si>
  <si>
    <t>Раздел II</t>
  </si>
  <si>
    <t>Сведения о ресурсном обеспечении за счет средств федерального бюджета на реализацию мероприятий 
государственной программы Российской Федерации «Доступная среда» на 2011-2020 годы</t>
  </si>
  <si>
    <t>Таблица 2</t>
  </si>
  <si>
    <t xml:space="preserve">
Таблица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</si>
</sst>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/>
    <xf numFmtId="0" fontId="7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/>
    <xf numFmtId="0" fontId="9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2" fontId="0" fillId="6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4" fontId="12" fillId="9" borderId="1" xfId="0" applyNumberFormat="1" applyFont="1" applyFill="1" applyBorder="1" applyAlignment="1">
      <alignment vertical="center" wrapText="1"/>
    </xf>
    <xf numFmtId="4" fontId="13" fillId="9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justify" vertical="top" wrapText="1"/>
    </xf>
    <xf numFmtId="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wrapText="1"/>
    </xf>
    <xf numFmtId="4" fontId="12" fillId="9" borderId="1" xfId="0" applyNumberFormat="1" applyFont="1" applyFill="1" applyBorder="1" applyAlignment="1">
      <alignment horizontal="justify" vertical="top" wrapText="1"/>
    </xf>
    <xf numFmtId="4" fontId="12" fillId="9" borderId="1" xfId="0" applyNumberFormat="1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3" fillId="6" borderId="1" xfId="0" applyFont="1" applyFill="1" applyBorder="1" applyAlignment="1">
      <alignment horizontal="justify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4" fillId="0" borderId="8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</cellXfs>
  <cellStyles count="3">
    <cellStyle name="Обычный" xfId="0" builtinId="0"/>
    <cellStyle name="Обычный 4" xfId="2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8"/>
  <sheetViews>
    <sheetView view="pageBreakPreview" topLeftCell="A349" zoomScaleNormal="100" zoomScaleSheetLayoutView="100" workbookViewId="0">
      <selection activeCell="E30" sqref="E30"/>
    </sheetView>
  </sheetViews>
  <sheetFormatPr defaultRowHeight="15" x14ac:dyDescent="0.25"/>
  <cols>
    <col min="1" max="1" width="6.140625" customWidth="1"/>
    <col min="2" max="2" width="34.42578125" customWidth="1"/>
    <col min="3" max="3" width="13" customWidth="1"/>
    <col min="4" max="4" width="15.140625" customWidth="1"/>
    <col min="5" max="5" width="17.42578125" customWidth="1"/>
    <col min="6" max="6" width="41.42578125" customWidth="1"/>
  </cols>
  <sheetData>
    <row r="1" spans="1:16" ht="133.5" customHeight="1" x14ac:dyDescent="0.25">
      <c r="A1" s="63" t="s">
        <v>171</v>
      </c>
      <c r="B1" s="63"/>
      <c r="C1" s="63"/>
      <c r="D1" s="63"/>
      <c r="E1" s="63"/>
      <c r="F1" s="63"/>
    </row>
    <row r="2" spans="1:16" ht="25.5" customHeight="1" x14ac:dyDescent="0.25">
      <c r="A2" s="64" t="s">
        <v>172</v>
      </c>
      <c r="B2" s="65"/>
      <c r="C2" s="65"/>
      <c r="D2" s="65"/>
      <c r="E2" s="65"/>
      <c r="F2" s="65"/>
    </row>
    <row r="3" spans="1:16" ht="15.75" customHeight="1" x14ac:dyDescent="0.25">
      <c r="A3" s="75" t="s">
        <v>15</v>
      </c>
      <c r="B3" s="75"/>
      <c r="C3" s="75"/>
      <c r="D3" s="75"/>
      <c r="E3" s="75"/>
      <c r="F3" s="75"/>
    </row>
    <row r="4" spans="1:16" ht="28.5" customHeight="1" x14ac:dyDescent="0.25">
      <c r="A4" s="75"/>
      <c r="B4" s="75"/>
      <c r="C4" s="75"/>
      <c r="D4" s="75"/>
      <c r="E4" s="75"/>
      <c r="F4" s="75"/>
    </row>
    <row r="5" spans="1:16" ht="81" customHeight="1" x14ac:dyDescent="0.25">
      <c r="A5" s="80" t="s">
        <v>0</v>
      </c>
      <c r="B5" s="72" t="s">
        <v>14</v>
      </c>
      <c r="C5" s="76" t="s">
        <v>13</v>
      </c>
      <c r="D5" s="77"/>
      <c r="E5" s="78"/>
      <c r="F5" s="80" t="s">
        <v>1</v>
      </c>
    </row>
    <row r="6" spans="1:16" ht="18.75" customHeight="1" x14ac:dyDescent="0.25">
      <c r="A6" s="80"/>
      <c r="B6" s="73"/>
      <c r="C6" s="80" t="s">
        <v>2</v>
      </c>
      <c r="D6" s="80" t="s">
        <v>3</v>
      </c>
      <c r="E6" s="80"/>
      <c r="F6" s="80"/>
    </row>
    <row r="7" spans="1:16" ht="15.75" x14ac:dyDescent="0.25">
      <c r="A7" s="80"/>
      <c r="B7" s="74"/>
      <c r="C7" s="80"/>
      <c r="D7" s="1" t="s">
        <v>4</v>
      </c>
      <c r="E7" s="1" t="s">
        <v>5</v>
      </c>
      <c r="F7" s="80"/>
    </row>
    <row r="8" spans="1:16" ht="15.75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16" ht="19.5" customHeight="1" x14ac:dyDescent="0.25">
      <c r="A9" s="80" t="s">
        <v>6</v>
      </c>
      <c r="B9" s="80"/>
      <c r="C9" s="80"/>
      <c r="D9" s="80"/>
      <c r="E9" s="80"/>
      <c r="F9" s="80"/>
    </row>
    <row r="10" spans="1:16" ht="137.25" customHeight="1" x14ac:dyDescent="0.25">
      <c r="A10" s="81" t="s">
        <v>63</v>
      </c>
      <c r="B10" s="81"/>
      <c r="C10" s="81"/>
      <c r="D10" s="81"/>
      <c r="E10" s="81"/>
      <c r="F10" s="81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36.75" customHeight="1" x14ac:dyDescent="0.25">
      <c r="A11" s="80" t="s">
        <v>44</v>
      </c>
      <c r="B11" s="80"/>
      <c r="C11" s="80"/>
      <c r="D11" s="80"/>
      <c r="E11" s="80"/>
      <c r="F11" s="80"/>
    </row>
    <row r="12" spans="1:16" ht="15.75" x14ac:dyDescent="0.25">
      <c r="A12" s="4">
        <v>1</v>
      </c>
      <c r="B12" s="2" t="s">
        <v>7</v>
      </c>
      <c r="C12" s="1">
        <v>57.8</v>
      </c>
      <c r="D12" s="1">
        <v>54</v>
      </c>
      <c r="E12" s="1">
        <v>64.099999999999994</v>
      </c>
      <c r="F12" s="2"/>
    </row>
    <row r="13" spans="1:16" ht="32.25" customHeight="1" x14ac:dyDescent="0.25">
      <c r="A13" s="4">
        <v>2</v>
      </c>
      <c r="B13" s="13" t="s">
        <v>8</v>
      </c>
      <c r="C13" s="7">
        <f>AVERAGE(C14:C16)</f>
        <v>45.533333333333331</v>
      </c>
      <c r="D13" s="7">
        <f>AVERAGE(D14:D16)</f>
        <v>54.733333333333327</v>
      </c>
      <c r="E13" s="7">
        <f>AVERAGE(E14:E16)</f>
        <v>67.466666666666669</v>
      </c>
      <c r="F13" s="2"/>
    </row>
    <row r="14" spans="1:16" ht="15.75" x14ac:dyDescent="0.25">
      <c r="A14" s="4">
        <v>3</v>
      </c>
      <c r="B14" s="3" t="s">
        <v>9</v>
      </c>
      <c r="C14" s="1">
        <v>44.6</v>
      </c>
      <c r="D14" s="1">
        <v>59.1</v>
      </c>
      <c r="E14" s="1">
        <v>63.4</v>
      </c>
      <c r="F14" s="2"/>
    </row>
    <row r="15" spans="1:16" ht="17.25" customHeight="1" x14ac:dyDescent="0.25">
      <c r="A15" s="4">
        <v>4</v>
      </c>
      <c r="B15" s="3" t="s">
        <v>21</v>
      </c>
      <c r="C15" s="1">
        <v>46.9</v>
      </c>
      <c r="D15" s="1">
        <v>60</v>
      </c>
      <c r="E15" s="1">
        <v>67.599999999999994</v>
      </c>
      <c r="F15" s="2"/>
    </row>
    <row r="16" spans="1:16" ht="31.5" x14ac:dyDescent="0.25">
      <c r="A16" s="4">
        <v>5</v>
      </c>
      <c r="B16" s="3" t="s">
        <v>10</v>
      </c>
      <c r="C16" s="1">
        <v>45.1</v>
      </c>
      <c r="D16" s="1">
        <v>45.1</v>
      </c>
      <c r="E16" s="1">
        <v>71.400000000000006</v>
      </c>
      <c r="F16" s="2"/>
    </row>
    <row r="17" spans="1:6" ht="15.75" x14ac:dyDescent="0.25">
      <c r="A17" s="4">
        <v>6</v>
      </c>
      <c r="B17" s="14" t="s">
        <v>17</v>
      </c>
      <c r="C17" s="1">
        <f>AVERAGE(C18:C20)</f>
        <v>58.199999999999996</v>
      </c>
      <c r="D17" s="1">
        <f t="shared" ref="D17:E17" si="0">AVERAGE(D18:D20)</f>
        <v>66.100000000000009</v>
      </c>
      <c r="E17" s="7">
        <f t="shared" si="0"/>
        <v>68.433333333333337</v>
      </c>
      <c r="F17" s="2"/>
    </row>
    <row r="18" spans="1:6" ht="15.75" x14ac:dyDescent="0.25">
      <c r="A18" s="4">
        <v>7</v>
      </c>
      <c r="B18" s="3" t="s">
        <v>18</v>
      </c>
      <c r="C18" s="1">
        <v>54.5</v>
      </c>
      <c r="D18" s="1">
        <v>70.900000000000006</v>
      </c>
      <c r="E18" s="1">
        <v>70.900000000000006</v>
      </c>
      <c r="F18" s="2"/>
    </row>
    <row r="19" spans="1:6" ht="15.75" x14ac:dyDescent="0.25">
      <c r="A19" s="4">
        <v>8</v>
      </c>
      <c r="B19" s="3" t="s">
        <v>19</v>
      </c>
      <c r="C19" s="1">
        <v>55.3</v>
      </c>
      <c r="D19" s="1">
        <v>58</v>
      </c>
      <c r="E19" s="1">
        <v>65</v>
      </c>
      <c r="F19" s="2"/>
    </row>
    <row r="20" spans="1:6" ht="15.75" x14ac:dyDescent="0.25">
      <c r="A20" s="4">
        <v>9</v>
      </c>
      <c r="B20" s="3" t="s">
        <v>20</v>
      </c>
      <c r="C20" s="1">
        <v>64.8</v>
      </c>
      <c r="D20" s="1">
        <v>69.400000000000006</v>
      </c>
      <c r="E20" s="1">
        <v>69.400000000000006</v>
      </c>
      <c r="F20" s="2"/>
    </row>
    <row r="21" spans="1:6" ht="31.5" x14ac:dyDescent="0.25">
      <c r="A21" s="4">
        <v>10</v>
      </c>
      <c r="B21" s="14" t="s">
        <v>22</v>
      </c>
      <c r="C21" s="11">
        <f>AVERAGE(C22:C32)</f>
        <v>61.399999999999991</v>
      </c>
      <c r="D21" s="12">
        <f t="shared" ref="D21:E21" si="1">AVERAGE(D22:D32)</f>
        <v>67.424999999999997</v>
      </c>
      <c r="E21" s="12">
        <f t="shared" si="1"/>
        <v>69.325000000000003</v>
      </c>
      <c r="F21" s="2"/>
    </row>
    <row r="22" spans="1:6" ht="15.75" x14ac:dyDescent="0.25">
      <c r="A22" s="4">
        <v>11</v>
      </c>
      <c r="B22" s="8" t="s">
        <v>18</v>
      </c>
      <c r="C22" s="1" t="s">
        <v>16</v>
      </c>
      <c r="D22" s="1" t="s">
        <v>16</v>
      </c>
      <c r="E22" s="1" t="s">
        <v>16</v>
      </c>
      <c r="F22" s="2"/>
    </row>
    <row r="23" spans="1:6" ht="15.75" x14ac:dyDescent="0.25">
      <c r="A23" s="4">
        <v>12</v>
      </c>
      <c r="B23" s="8" t="s">
        <v>11</v>
      </c>
      <c r="C23" s="1">
        <v>54.2</v>
      </c>
      <c r="D23" s="1">
        <v>74</v>
      </c>
      <c r="E23" s="1">
        <v>77.599999999999994</v>
      </c>
      <c r="F23" s="2"/>
    </row>
    <row r="24" spans="1:6" ht="15.75" x14ac:dyDescent="0.25">
      <c r="A24" s="4">
        <v>13</v>
      </c>
      <c r="B24" s="8" t="s">
        <v>19</v>
      </c>
      <c r="C24" s="1" t="s">
        <v>16</v>
      </c>
      <c r="D24" s="1" t="s">
        <v>16</v>
      </c>
      <c r="E24" s="1" t="s">
        <v>16</v>
      </c>
      <c r="F24" s="2"/>
    </row>
    <row r="25" spans="1:6" ht="15.75" x14ac:dyDescent="0.25">
      <c r="A25" s="4">
        <v>14</v>
      </c>
      <c r="B25" s="8" t="s">
        <v>23</v>
      </c>
      <c r="C25" s="1">
        <v>54.9</v>
      </c>
      <c r="D25" s="1">
        <v>51.6</v>
      </c>
      <c r="E25" s="1">
        <v>59.5</v>
      </c>
      <c r="F25" s="2"/>
    </row>
    <row r="26" spans="1:6" ht="15.75" x14ac:dyDescent="0.25">
      <c r="A26" s="4">
        <v>15</v>
      </c>
      <c r="B26" s="8" t="s">
        <v>24</v>
      </c>
      <c r="C26" s="1">
        <v>55</v>
      </c>
      <c r="D26" s="1">
        <v>59</v>
      </c>
      <c r="E26" s="1">
        <v>59.6</v>
      </c>
      <c r="F26" s="2"/>
    </row>
    <row r="27" spans="1:6" ht="15.75" x14ac:dyDescent="0.25">
      <c r="A27" s="4">
        <v>16</v>
      </c>
      <c r="B27" s="8" t="s">
        <v>25</v>
      </c>
      <c r="C27" s="1">
        <v>61.9</v>
      </c>
      <c r="D27" s="1">
        <v>64.8</v>
      </c>
      <c r="E27" s="1">
        <v>65.3</v>
      </c>
      <c r="F27" s="2"/>
    </row>
    <row r="28" spans="1:6" ht="15.75" x14ac:dyDescent="0.25">
      <c r="A28" s="4">
        <v>17</v>
      </c>
      <c r="B28" s="8" t="s">
        <v>26</v>
      </c>
      <c r="C28" s="1">
        <v>54.2</v>
      </c>
      <c r="D28" s="1">
        <v>59</v>
      </c>
      <c r="E28" s="1">
        <v>59</v>
      </c>
      <c r="F28" s="2"/>
    </row>
    <row r="29" spans="1:6" ht="15.75" x14ac:dyDescent="0.25">
      <c r="A29" s="4">
        <v>18</v>
      </c>
      <c r="B29" s="8" t="s">
        <v>27</v>
      </c>
      <c r="C29" s="1">
        <v>54.2</v>
      </c>
      <c r="D29" s="1">
        <v>64</v>
      </c>
      <c r="E29" s="1">
        <v>66.400000000000006</v>
      </c>
      <c r="F29" s="2"/>
    </row>
    <row r="30" spans="1:6" ht="93.75" customHeight="1" x14ac:dyDescent="0.25">
      <c r="A30" s="11">
        <v>19</v>
      </c>
      <c r="B30" s="10" t="s">
        <v>28</v>
      </c>
      <c r="C30" s="11">
        <v>72.2</v>
      </c>
      <c r="D30" s="11">
        <v>82</v>
      </c>
      <c r="E30" s="11">
        <v>76.3</v>
      </c>
      <c r="F30" s="9" t="s">
        <v>30</v>
      </c>
    </row>
    <row r="31" spans="1:6" ht="18" customHeight="1" x14ac:dyDescent="0.25">
      <c r="A31" s="4">
        <v>20</v>
      </c>
      <c r="B31" s="8" t="s">
        <v>29</v>
      </c>
      <c r="C31" s="1">
        <v>84.6</v>
      </c>
      <c r="D31" s="1">
        <v>85</v>
      </c>
      <c r="E31" s="1">
        <v>90.9</v>
      </c>
      <c r="F31" s="2"/>
    </row>
    <row r="32" spans="1:6" ht="15.75" x14ac:dyDescent="0.25">
      <c r="A32" s="4">
        <v>21</v>
      </c>
      <c r="B32" s="8" t="s">
        <v>12</v>
      </c>
      <c r="C32" s="1" t="s">
        <v>16</v>
      </c>
      <c r="D32" s="1" t="s">
        <v>16</v>
      </c>
      <c r="E32" s="1" t="s">
        <v>16</v>
      </c>
      <c r="F32" s="2"/>
    </row>
    <row r="33" spans="1:16" ht="102" x14ac:dyDescent="0.25">
      <c r="A33" s="11">
        <v>22</v>
      </c>
      <c r="B33" s="15" t="s">
        <v>31</v>
      </c>
      <c r="C33" s="11">
        <v>72</v>
      </c>
      <c r="D33" s="11">
        <v>82.7</v>
      </c>
      <c r="E33" s="11">
        <v>82.4</v>
      </c>
      <c r="F33" s="9" t="s">
        <v>32</v>
      </c>
    </row>
    <row r="34" spans="1:16" ht="15.75" x14ac:dyDescent="0.25">
      <c r="A34" s="4">
        <v>23</v>
      </c>
      <c r="B34" s="14" t="s">
        <v>33</v>
      </c>
      <c r="C34" s="11">
        <v>69.8</v>
      </c>
      <c r="D34" s="11">
        <v>64</v>
      </c>
      <c r="E34" s="11">
        <v>81</v>
      </c>
      <c r="F34" s="2"/>
    </row>
    <row r="35" spans="1:16" ht="15.75" x14ac:dyDescent="0.25">
      <c r="A35" s="11">
        <v>24</v>
      </c>
      <c r="B35" s="14" t="s">
        <v>34</v>
      </c>
      <c r="C35" s="11">
        <v>68</v>
      </c>
      <c r="D35" s="11">
        <v>66.7</v>
      </c>
      <c r="E35" s="11">
        <v>78.8</v>
      </c>
      <c r="F35" s="2"/>
    </row>
    <row r="36" spans="1:16" ht="31.5" x14ac:dyDescent="0.25">
      <c r="A36" s="4">
        <v>25</v>
      </c>
      <c r="B36" s="14" t="s">
        <v>35</v>
      </c>
      <c r="C36" s="12">
        <f>AVERAGE(C37:C43)</f>
        <v>63.028571428571432</v>
      </c>
      <c r="D36" s="12">
        <f t="shared" ref="D36:E36" si="2">AVERAGE(D37:D43)</f>
        <v>68.542857142857144</v>
      </c>
      <c r="E36" s="12">
        <f t="shared" si="2"/>
        <v>71.902857142857144</v>
      </c>
      <c r="F36" s="2"/>
    </row>
    <row r="37" spans="1:16" ht="15.75" x14ac:dyDescent="0.25">
      <c r="A37" s="11">
        <v>26</v>
      </c>
      <c r="B37" s="3" t="s">
        <v>36</v>
      </c>
      <c r="C37" s="11">
        <v>76.8</v>
      </c>
      <c r="D37" s="11">
        <v>54</v>
      </c>
      <c r="E37" s="11">
        <v>76</v>
      </c>
      <c r="F37" s="2"/>
    </row>
    <row r="38" spans="1:16" ht="15.75" x14ac:dyDescent="0.25">
      <c r="A38" s="4">
        <v>27</v>
      </c>
      <c r="B38" s="8" t="s">
        <v>37</v>
      </c>
      <c r="C38" s="11">
        <v>56</v>
      </c>
      <c r="D38" s="11">
        <v>64</v>
      </c>
      <c r="E38" s="11">
        <v>64</v>
      </c>
      <c r="F38" s="2"/>
    </row>
    <row r="39" spans="1:16" ht="33.75" customHeight="1" x14ac:dyDescent="0.25">
      <c r="A39" s="11">
        <v>28</v>
      </c>
      <c r="B39" s="8" t="s">
        <v>38</v>
      </c>
      <c r="C39" s="11">
        <v>54.2</v>
      </c>
      <c r="D39" s="11">
        <v>62</v>
      </c>
      <c r="E39" s="11">
        <v>62</v>
      </c>
      <c r="F39" s="2"/>
    </row>
    <row r="40" spans="1:16" ht="33" customHeight="1" x14ac:dyDescent="0.25">
      <c r="A40" s="4">
        <v>29</v>
      </c>
      <c r="B40" s="8" t="s">
        <v>39</v>
      </c>
      <c r="C40" s="11">
        <v>64.5</v>
      </c>
      <c r="D40" s="11">
        <v>80.599999999999994</v>
      </c>
      <c r="E40" s="11">
        <v>80.599999999999994</v>
      </c>
      <c r="F40" s="2"/>
    </row>
    <row r="41" spans="1:16" ht="30.75" customHeight="1" x14ac:dyDescent="0.25">
      <c r="A41" s="11">
        <v>30</v>
      </c>
      <c r="B41" s="8" t="s">
        <v>40</v>
      </c>
      <c r="C41" s="11">
        <v>59.8</v>
      </c>
      <c r="D41" s="11">
        <v>71.2</v>
      </c>
      <c r="E41" s="11">
        <v>72.7</v>
      </c>
      <c r="F41" s="2"/>
    </row>
    <row r="42" spans="1:16" ht="15.75" x14ac:dyDescent="0.25">
      <c r="A42" s="4">
        <v>31</v>
      </c>
      <c r="B42" s="8" t="s">
        <v>41</v>
      </c>
      <c r="C42" s="11">
        <v>64</v>
      </c>
      <c r="D42" s="11">
        <v>71</v>
      </c>
      <c r="E42" s="11">
        <v>71</v>
      </c>
      <c r="F42" s="2"/>
    </row>
    <row r="43" spans="1:16" ht="15.75" x14ac:dyDescent="0.25">
      <c r="A43" s="11">
        <v>32</v>
      </c>
      <c r="B43" s="8" t="s">
        <v>42</v>
      </c>
      <c r="C43" s="11">
        <v>65.900000000000006</v>
      </c>
      <c r="D43" s="11">
        <v>77</v>
      </c>
      <c r="E43" s="11">
        <v>77.02</v>
      </c>
      <c r="F43" s="2"/>
    </row>
    <row r="44" spans="1:16" ht="36.75" customHeight="1" x14ac:dyDescent="0.25">
      <c r="A44" s="69" t="s">
        <v>43</v>
      </c>
      <c r="B44" s="70"/>
      <c r="C44" s="70"/>
      <c r="D44" s="70"/>
      <c r="E44" s="70"/>
      <c r="F44" s="71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8" customHeight="1" x14ac:dyDescent="0.25">
      <c r="A45" s="1">
        <v>1</v>
      </c>
      <c r="B45" s="8" t="s">
        <v>7</v>
      </c>
      <c r="C45" s="17">
        <v>60.1</v>
      </c>
      <c r="D45" s="17">
        <v>51.2</v>
      </c>
      <c r="E45" s="17">
        <v>60.8</v>
      </c>
      <c r="F45" s="82" t="s">
        <v>45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31.5" x14ac:dyDescent="0.25">
      <c r="A46" s="11">
        <v>2</v>
      </c>
      <c r="B46" s="14" t="s">
        <v>22</v>
      </c>
      <c r="C46" s="12">
        <f>AVERAGE(C47:C57)</f>
        <v>58.188888888888897</v>
      </c>
      <c r="D46" s="12">
        <f t="shared" ref="D46:E46" si="3">AVERAGE(D47:D57)</f>
        <v>51.199999999999996</v>
      </c>
      <c r="E46" s="12">
        <f t="shared" si="3"/>
        <v>52.93333333333333</v>
      </c>
      <c r="F46" s="83"/>
    </row>
    <row r="47" spans="1:16" ht="15.75" x14ac:dyDescent="0.25">
      <c r="A47" s="1">
        <v>3</v>
      </c>
      <c r="B47" s="8" t="s">
        <v>18</v>
      </c>
      <c r="C47" s="11" t="s">
        <v>16</v>
      </c>
      <c r="D47" s="11" t="s">
        <v>16</v>
      </c>
      <c r="E47" s="11" t="s">
        <v>16</v>
      </c>
      <c r="F47" s="83"/>
    </row>
    <row r="48" spans="1:16" ht="15.75" x14ac:dyDescent="0.25">
      <c r="A48" s="11">
        <v>4</v>
      </c>
      <c r="B48" s="8" t="s">
        <v>11</v>
      </c>
      <c r="C48" s="11">
        <v>65.2</v>
      </c>
      <c r="D48" s="11">
        <v>51.2</v>
      </c>
      <c r="E48" s="11">
        <v>45</v>
      </c>
      <c r="F48" s="83"/>
    </row>
    <row r="49" spans="1:6" ht="20.25" customHeight="1" x14ac:dyDescent="0.25">
      <c r="A49" s="1">
        <v>5</v>
      </c>
      <c r="B49" s="8" t="s">
        <v>19</v>
      </c>
      <c r="C49" s="11" t="s">
        <v>16</v>
      </c>
      <c r="D49" s="11" t="s">
        <v>16</v>
      </c>
      <c r="E49" s="11" t="s">
        <v>16</v>
      </c>
      <c r="F49" s="83"/>
    </row>
    <row r="50" spans="1:6" ht="18.75" customHeight="1" x14ac:dyDescent="0.25">
      <c r="A50" s="11">
        <v>6</v>
      </c>
      <c r="B50" s="8" t="s">
        <v>23</v>
      </c>
      <c r="C50" s="11">
        <v>50.7</v>
      </c>
      <c r="D50" s="11">
        <v>51.2</v>
      </c>
      <c r="E50" s="11">
        <v>45</v>
      </c>
      <c r="F50" s="83"/>
    </row>
    <row r="51" spans="1:6" ht="21" customHeight="1" x14ac:dyDescent="0.25">
      <c r="A51" s="1">
        <v>7</v>
      </c>
      <c r="B51" s="8" t="s">
        <v>24</v>
      </c>
      <c r="C51" s="11">
        <v>59</v>
      </c>
      <c r="D51" s="11">
        <v>51.2</v>
      </c>
      <c r="E51" s="11">
        <v>59.7</v>
      </c>
      <c r="F51" s="83"/>
    </row>
    <row r="52" spans="1:6" ht="18.75" customHeight="1" x14ac:dyDescent="0.25">
      <c r="A52" s="11">
        <v>8</v>
      </c>
      <c r="B52" s="8" t="s">
        <v>25</v>
      </c>
      <c r="C52" s="11">
        <v>55.5</v>
      </c>
      <c r="D52" s="11">
        <v>51.2</v>
      </c>
      <c r="E52" s="11">
        <v>83.3</v>
      </c>
      <c r="F52" s="83"/>
    </row>
    <row r="53" spans="1:6" ht="15.75" x14ac:dyDescent="0.25">
      <c r="A53" s="1">
        <v>9</v>
      </c>
      <c r="B53" s="8" t="s">
        <v>26</v>
      </c>
      <c r="C53" s="11">
        <v>55.7</v>
      </c>
      <c r="D53" s="11">
        <v>51.2</v>
      </c>
      <c r="E53" s="11">
        <v>53.4</v>
      </c>
      <c r="F53" s="83"/>
    </row>
    <row r="54" spans="1:6" ht="15.75" x14ac:dyDescent="0.25">
      <c r="A54" s="11">
        <v>10</v>
      </c>
      <c r="B54" s="8" t="s">
        <v>27</v>
      </c>
      <c r="C54" s="11">
        <v>57.5</v>
      </c>
      <c r="D54" s="11">
        <v>51.2</v>
      </c>
      <c r="E54" s="11">
        <v>45</v>
      </c>
      <c r="F54" s="83"/>
    </row>
    <row r="55" spans="1:6" ht="18.75" customHeight="1" x14ac:dyDescent="0.25">
      <c r="A55" s="1">
        <v>11</v>
      </c>
      <c r="B55" s="10" t="s">
        <v>28</v>
      </c>
      <c r="C55" s="11">
        <v>60.8</v>
      </c>
      <c r="D55" s="11">
        <v>51.2</v>
      </c>
      <c r="E55" s="11">
        <v>50</v>
      </c>
      <c r="F55" s="83"/>
    </row>
    <row r="56" spans="1:6" ht="18.75" customHeight="1" x14ac:dyDescent="0.25">
      <c r="A56" s="11">
        <v>12</v>
      </c>
      <c r="B56" s="8" t="s">
        <v>29</v>
      </c>
      <c r="C56" s="11">
        <v>62.1</v>
      </c>
      <c r="D56" s="11">
        <v>51.2</v>
      </c>
      <c r="E56" s="11">
        <v>50</v>
      </c>
      <c r="F56" s="83"/>
    </row>
    <row r="57" spans="1:6" ht="15" customHeight="1" x14ac:dyDescent="0.25">
      <c r="A57" s="1">
        <v>13</v>
      </c>
      <c r="B57" s="8" t="s">
        <v>12</v>
      </c>
      <c r="C57" s="11">
        <v>57.2</v>
      </c>
      <c r="D57" s="11">
        <v>51.2</v>
      </c>
      <c r="E57" s="11">
        <v>45</v>
      </c>
      <c r="F57" s="84"/>
    </row>
    <row r="58" spans="1:6" ht="51.75" customHeight="1" x14ac:dyDescent="0.25">
      <c r="A58" s="76" t="s">
        <v>46</v>
      </c>
      <c r="B58" s="77"/>
      <c r="C58" s="77"/>
      <c r="D58" s="77"/>
      <c r="E58" s="77"/>
      <c r="F58" s="78"/>
    </row>
    <row r="59" spans="1:6" ht="15.75" x14ac:dyDescent="0.25">
      <c r="A59" s="11">
        <v>1</v>
      </c>
      <c r="B59" s="2" t="s">
        <v>7</v>
      </c>
      <c r="C59" s="57">
        <v>87.5</v>
      </c>
      <c r="D59" s="11">
        <v>100</v>
      </c>
      <c r="E59" s="11">
        <v>100</v>
      </c>
      <c r="F59" s="11"/>
    </row>
    <row r="60" spans="1:6" ht="31.5" x14ac:dyDescent="0.25">
      <c r="A60" s="11">
        <v>2</v>
      </c>
      <c r="B60" s="13" t="s">
        <v>8</v>
      </c>
      <c r="C60" s="11">
        <v>87.5</v>
      </c>
      <c r="D60" s="11">
        <v>100</v>
      </c>
      <c r="E60" s="11">
        <v>100</v>
      </c>
      <c r="F60" s="11"/>
    </row>
    <row r="61" spans="1:6" ht="15.75" x14ac:dyDescent="0.25">
      <c r="A61" s="11">
        <v>3</v>
      </c>
      <c r="B61" s="3" t="s">
        <v>9</v>
      </c>
      <c r="C61" s="11">
        <v>87.5</v>
      </c>
      <c r="D61" s="11">
        <v>100</v>
      </c>
      <c r="E61" s="48">
        <v>100</v>
      </c>
      <c r="F61" s="11"/>
    </row>
    <row r="62" spans="1:6" ht="18.75" customHeight="1" x14ac:dyDescent="0.25">
      <c r="A62" s="11">
        <v>4</v>
      </c>
      <c r="B62" s="3" t="s">
        <v>21</v>
      </c>
      <c r="C62" s="11">
        <v>87.5</v>
      </c>
      <c r="D62" s="11">
        <v>100</v>
      </c>
      <c r="E62" s="48">
        <v>100</v>
      </c>
      <c r="F62" s="11"/>
    </row>
    <row r="63" spans="1:6" ht="31.5" x14ac:dyDescent="0.25">
      <c r="A63" s="11">
        <v>5</v>
      </c>
      <c r="B63" s="3" t="s">
        <v>10</v>
      </c>
      <c r="C63" s="11">
        <v>87.5</v>
      </c>
      <c r="D63" s="11">
        <v>100</v>
      </c>
      <c r="E63" s="48">
        <v>100</v>
      </c>
      <c r="F63" s="11"/>
    </row>
    <row r="64" spans="1:6" ht="15.75" x14ac:dyDescent="0.25">
      <c r="A64" s="11">
        <v>6</v>
      </c>
      <c r="B64" s="14" t="s">
        <v>17</v>
      </c>
      <c r="C64" s="11">
        <v>87.5</v>
      </c>
      <c r="D64" s="11">
        <v>100</v>
      </c>
      <c r="E64" s="48">
        <v>100</v>
      </c>
      <c r="F64" s="11"/>
    </row>
    <row r="65" spans="1:6" ht="15.75" x14ac:dyDescent="0.25">
      <c r="A65" s="11">
        <v>7</v>
      </c>
      <c r="B65" s="3" t="s">
        <v>18</v>
      </c>
      <c r="C65" s="11">
        <v>87.5</v>
      </c>
      <c r="D65" s="11">
        <v>100</v>
      </c>
      <c r="E65" s="48">
        <v>100</v>
      </c>
      <c r="F65" s="11"/>
    </row>
    <row r="66" spans="1:6" ht="15.75" x14ac:dyDescent="0.25">
      <c r="A66" s="11">
        <v>8</v>
      </c>
      <c r="B66" s="3" t="s">
        <v>19</v>
      </c>
      <c r="C66" s="11">
        <v>87.5</v>
      </c>
      <c r="D66" s="11">
        <v>100</v>
      </c>
      <c r="E66" s="48">
        <v>100</v>
      </c>
      <c r="F66" s="11"/>
    </row>
    <row r="67" spans="1:6" ht="15.75" x14ac:dyDescent="0.25">
      <c r="A67" s="11">
        <v>9</v>
      </c>
      <c r="B67" s="3" t="s">
        <v>20</v>
      </c>
      <c r="C67" s="11">
        <v>87.5</v>
      </c>
      <c r="D67" s="11">
        <v>100</v>
      </c>
      <c r="E67" s="48">
        <v>100</v>
      </c>
      <c r="F67" s="11"/>
    </row>
    <row r="68" spans="1:6" ht="31.5" x14ac:dyDescent="0.25">
      <c r="A68" s="11">
        <v>10</v>
      </c>
      <c r="B68" s="14" t="s">
        <v>22</v>
      </c>
      <c r="C68" s="11">
        <v>87.5</v>
      </c>
      <c r="D68" s="11">
        <v>100</v>
      </c>
      <c r="E68" s="48">
        <v>100</v>
      </c>
      <c r="F68" s="11"/>
    </row>
    <row r="69" spans="1:6" ht="15.75" x14ac:dyDescent="0.25">
      <c r="A69" s="11">
        <v>11</v>
      </c>
      <c r="B69" s="8" t="s">
        <v>18</v>
      </c>
      <c r="C69" s="11">
        <v>87.5</v>
      </c>
      <c r="D69" s="11">
        <v>100</v>
      </c>
      <c r="E69" s="48">
        <v>100</v>
      </c>
      <c r="F69" s="11"/>
    </row>
    <row r="70" spans="1:6" ht="15.75" x14ac:dyDescent="0.25">
      <c r="A70" s="11">
        <v>12</v>
      </c>
      <c r="B70" s="8" t="s">
        <v>11</v>
      </c>
      <c r="C70" s="11">
        <v>87.5</v>
      </c>
      <c r="D70" s="11">
        <v>100</v>
      </c>
      <c r="E70" s="48">
        <v>100</v>
      </c>
      <c r="F70" s="11"/>
    </row>
    <row r="71" spans="1:6" ht="15.75" x14ac:dyDescent="0.25">
      <c r="A71" s="11">
        <v>13</v>
      </c>
      <c r="B71" s="8" t="s">
        <v>19</v>
      </c>
      <c r="C71" s="11">
        <v>87.5</v>
      </c>
      <c r="D71" s="11">
        <v>100</v>
      </c>
      <c r="E71" s="48">
        <v>100</v>
      </c>
      <c r="F71" s="11"/>
    </row>
    <row r="72" spans="1:6" ht="15.75" x14ac:dyDescent="0.25">
      <c r="A72" s="11">
        <v>14</v>
      </c>
      <c r="B72" s="8" t="s">
        <v>23</v>
      </c>
      <c r="C72" s="11">
        <v>87.5</v>
      </c>
      <c r="D72" s="11">
        <v>100</v>
      </c>
      <c r="E72" s="48">
        <v>100</v>
      </c>
      <c r="F72" s="11"/>
    </row>
    <row r="73" spans="1:6" ht="15.75" x14ac:dyDescent="0.25">
      <c r="A73" s="11">
        <v>15</v>
      </c>
      <c r="B73" s="8" t="s">
        <v>24</v>
      </c>
      <c r="C73" s="11">
        <v>87.5</v>
      </c>
      <c r="D73" s="11">
        <v>100</v>
      </c>
      <c r="E73" s="48">
        <v>100</v>
      </c>
      <c r="F73" s="11"/>
    </row>
    <row r="74" spans="1:6" ht="15.75" x14ac:dyDescent="0.25">
      <c r="A74" s="11">
        <v>16</v>
      </c>
      <c r="B74" s="8" t="s">
        <v>25</v>
      </c>
      <c r="C74" s="11">
        <v>87.5</v>
      </c>
      <c r="D74" s="11">
        <v>100</v>
      </c>
      <c r="E74" s="48">
        <v>100</v>
      </c>
      <c r="F74" s="11"/>
    </row>
    <row r="75" spans="1:6" ht="15.75" x14ac:dyDescent="0.25">
      <c r="A75" s="11">
        <v>17</v>
      </c>
      <c r="B75" s="8" t="s">
        <v>26</v>
      </c>
      <c r="C75" s="11">
        <v>87.5</v>
      </c>
      <c r="D75" s="11">
        <v>100</v>
      </c>
      <c r="E75" s="48">
        <v>100</v>
      </c>
      <c r="F75" s="11"/>
    </row>
    <row r="76" spans="1:6" ht="15.75" x14ac:dyDescent="0.25">
      <c r="A76" s="11">
        <v>18</v>
      </c>
      <c r="B76" s="8" t="s">
        <v>27</v>
      </c>
      <c r="C76" s="11">
        <v>87.5</v>
      </c>
      <c r="D76" s="11">
        <v>100</v>
      </c>
      <c r="E76" s="48">
        <v>100</v>
      </c>
      <c r="F76" s="11"/>
    </row>
    <row r="77" spans="1:6" ht="15.75" x14ac:dyDescent="0.25">
      <c r="A77" s="11">
        <v>19</v>
      </c>
      <c r="B77" s="10" t="s">
        <v>28</v>
      </c>
      <c r="C77" s="11">
        <v>87.5</v>
      </c>
      <c r="D77" s="11">
        <v>100</v>
      </c>
      <c r="E77" s="48">
        <v>100</v>
      </c>
      <c r="F77" s="11"/>
    </row>
    <row r="78" spans="1:6" ht="18" customHeight="1" x14ac:dyDescent="0.25">
      <c r="A78" s="11">
        <v>20</v>
      </c>
      <c r="B78" s="8" t="s">
        <v>29</v>
      </c>
      <c r="C78" s="11">
        <v>87.5</v>
      </c>
      <c r="D78" s="11">
        <v>100</v>
      </c>
      <c r="E78" s="48">
        <v>100</v>
      </c>
      <c r="F78" s="11"/>
    </row>
    <row r="79" spans="1:6" ht="15.75" x14ac:dyDescent="0.25">
      <c r="A79" s="11">
        <v>21</v>
      </c>
      <c r="B79" s="8" t="s">
        <v>12</v>
      </c>
      <c r="C79" s="11">
        <v>87.5</v>
      </c>
      <c r="D79" s="11">
        <v>100</v>
      </c>
      <c r="E79" s="48">
        <v>100</v>
      </c>
      <c r="F79" s="11"/>
    </row>
    <row r="80" spans="1:6" ht="15.75" x14ac:dyDescent="0.25">
      <c r="A80" s="11">
        <v>22</v>
      </c>
      <c r="B80" s="15" t="s">
        <v>31</v>
      </c>
      <c r="C80" s="11">
        <v>87.5</v>
      </c>
      <c r="D80" s="11">
        <v>100</v>
      </c>
      <c r="E80" s="48">
        <v>100</v>
      </c>
      <c r="F80" s="11"/>
    </row>
    <row r="81" spans="1:16" ht="15.75" x14ac:dyDescent="0.25">
      <c r="A81" s="11">
        <v>23</v>
      </c>
      <c r="B81" s="14" t="s">
        <v>33</v>
      </c>
      <c r="C81" s="11">
        <v>87.5</v>
      </c>
      <c r="D81" s="11">
        <v>100</v>
      </c>
      <c r="E81" s="48">
        <v>100</v>
      </c>
      <c r="F81" s="11"/>
    </row>
    <row r="82" spans="1:16" ht="15.75" x14ac:dyDescent="0.25">
      <c r="A82" s="11">
        <v>24</v>
      </c>
      <c r="B82" s="14" t="s">
        <v>34</v>
      </c>
      <c r="C82" s="11">
        <v>87.5</v>
      </c>
      <c r="D82" s="11">
        <v>100</v>
      </c>
      <c r="E82" s="48">
        <v>100</v>
      </c>
      <c r="F82" s="11"/>
    </row>
    <row r="83" spans="1:16" ht="31.5" x14ac:dyDescent="0.25">
      <c r="A83" s="11">
        <v>25</v>
      </c>
      <c r="B83" s="14" t="s">
        <v>35</v>
      </c>
      <c r="C83" s="11">
        <v>87.5</v>
      </c>
      <c r="D83" s="11">
        <v>100</v>
      </c>
      <c r="E83" s="48">
        <v>100</v>
      </c>
      <c r="F83" s="11"/>
    </row>
    <row r="84" spans="1:16" ht="15.75" x14ac:dyDescent="0.25">
      <c r="A84" s="11">
        <v>26</v>
      </c>
      <c r="B84" s="3" t="s">
        <v>36</v>
      </c>
      <c r="C84" s="11">
        <v>87.5</v>
      </c>
      <c r="D84" s="11">
        <v>100</v>
      </c>
      <c r="E84" s="48">
        <v>100</v>
      </c>
      <c r="F84" s="11"/>
    </row>
    <row r="85" spans="1:16" ht="15.75" x14ac:dyDescent="0.25">
      <c r="A85" s="11">
        <v>27</v>
      </c>
      <c r="B85" s="8" t="s">
        <v>37</v>
      </c>
      <c r="C85" s="11">
        <v>87.5</v>
      </c>
      <c r="D85" s="11">
        <v>100</v>
      </c>
      <c r="E85" s="48">
        <v>100</v>
      </c>
      <c r="F85" s="11"/>
    </row>
    <row r="86" spans="1:16" ht="31.5" x14ac:dyDescent="0.25">
      <c r="A86" s="11">
        <v>28</v>
      </c>
      <c r="B86" s="8" t="s">
        <v>38</v>
      </c>
      <c r="C86" s="11">
        <v>87.5</v>
      </c>
      <c r="D86" s="11">
        <v>100</v>
      </c>
      <c r="E86" s="48">
        <v>100</v>
      </c>
      <c r="F86" s="11"/>
    </row>
    <row r="87" spans="1:16" ht="31.5" x14ac:dyDescent="0.25">
      <c r="A87" s="11">
        <v>29</v>
      </c>
      <c r="B87" s="8" t="s">
        <v>39</v>
      </c>
      <c r="C87" s="11">
        <v>87.5</v>
      </c>
      <c r="D87" s="11">
        <v>100</v>
      </c>
      <c r="E87" s="48">
        <v>100</v>
      </c>
      <c r="F87" s="11"/>
    </row>
    <row r="88" spans="1:16" ht="31.5" x14ac:dyDescent="0.25">
      <c r="A88" s="11">
        <v>30</v>
      </c>
      <c r="B88" s="8" t="s">
        <v>40</v>
      </c>
      <c r="C88" s="11">
        <v>87.5</v>
      </c>
      <c r="D88" s="11">
        <v>100</v>
      </c>
      <c r="E88" s="48">
        <v>100</v>
      </c>
      <c r="F88" s="11"/>
    </row>
    <row r="89" spans="1:16" ht="15.75" x14ac:dyDescent="0.25">
      <c r="A89" s="11">
        <v>31</v>
      </c>
      <c r="B89" s="8" t="s">
        <v>41</v>
      </c>
      <c r="C89" s="11">
        <v>87.5</v>
      </c>
      <c r="D89" s="11">
        <v>100</v>
      </c>
      <c r="E89" s="48">
        <v>100</v>
      </c>
      <c r="F89" s="11"/>
    </row>
    <row r="90" spans="1:16" ht="15.75" x14ac:dyDescent="0.25">
      <c r="A90" s="11">
        <v>32</v>
      </c>
      <c r="B90" s="8" t="s">
        <v>42</v>
      </c>
      <c r="C90" s="11">
        <v>87.5</v>
      </c>
      <c r="D90" s="11">
        <v>100</v>
      </c>
      <c r="E90" s="48">
        <v>100</v>
      </c>
      <c r="F90" s="11"/>
    </row>
    <row r="91" spans="1:16" ht="35.25" customHeight="1" x14ac:dyDescent="0.25">
      <c r="A91" s="76" t="s">
        <v>47</v>
      </c>
      <c r="B91" s="77"/>
      <c r="C91" s="77"/>
      <c r="D91" s="77"/>
      <c r="E91" s="77"/>
      <c r="F91" s="78"/>
    </row>
    <row r="92" spans="1:16" ht="177" customHeight="1" x14ac:dyDescent="0.25">
      <c r="A92" s="79" t="s">
        <v>64</v>
      </c>
      <c r="B92" s="79"/>
      <c r="C92" s="79"/>
      <c r="D92" s="79"/>
      <c r="E92" s="79"/>
      <c r="F92" s="79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34.5" customHeight="1" x14ac:dyDescent="0.25">
      <c r="A93" s="76" t="s">
        <v>48</v>
      </c>
      <c r="B93" s="77"/>
      <c r="C93" s="77"/>
      <c r="D93" s="77"/>
      <c r="E93" s="77"/>
      <c r="F93" s="78"/>
    </row>
    <row r="94" spans="1:16" ht="15.75" x14ac:dyDescent="0.25">
      <c r="A94" s="48">
        <v>1</v>
      </c>
      <c r="B94" s="2" t="s">
        <v>7</v>
      </c>
      <c r="C94" s="11">
        <v>97</v>
      </c>
      <c r="D94" s="11">
        <v>98</v>
      </c>
      <c r="E94" s="11">
        <v>98</v>
      </c>
      <c r="F94" s="2"/>
    </row>
    <row r="95" spans="1:16" ht="31.5" customHeight="1" x14ac:dyDescent="0.25">
      <c r="A95" s="48">
        <v>2</v>
      </c>
      <c r="B95" s="13" t="s">
        <v>8</v>
      </c>
      <c r="C95" s="12">
        <f>AVERAGE(C96:C98)</f>
        <v>94.166666666666671</v>
      </c>
      <c r="D95" s="12">
        <f t="shared" ref="D95:E95" si="4">AVERAGE(D96:D98)</f>
        <v>98</v>
      </c>
      <c r="E95" s="12">
        <f t="shared" si="4"/>
        <v>98.133333333333326</v>
      </c>
      <c r="F95" s="2"/>
    </row>
    <row r="96" spans="1:16" ht="15.75" x14ac:dyDescent="0.25">
      <c r="A96" s="48">
        <v>3</v>
      </c>
      <c r="B96" s="3" t="s">
        <v>9</v>
      </c>
      <c r="C96" s="11">
        <v>100</v>
      </c>
      <c r="D96" s="11">
        <v>98</v>
      </c>
      <c r="E96" s="11">
        <v>98</v>
      </c>
      <c r="F96" s="2"/>
    </row>
    <row r="97" spans="1:6" ht="19.5" customHeight="1" x14ac:dyDescent="0.25">
      <c r="A97" s="48">
        <v>4</v>
      </c>
      <c r="B97" s="3" t="s">
        <v>21</v>
      </c>
      <c r="C97" s="11">
        <v>85</v>
      </c>
      <c r="D97" s="11">
        <v>98</v>
      </c>
      <c r="E97" s="11">
        <v>98</v>
      </c>
      <c r="F97" s="5"/>
    </row>
    <row r="98" spans="1:6" ht="31.5" x14ac:dyDescent="0.25">
      <c r="A98" s="48">
        <v>5</v>
      </c>
      <c r="B98" s="3" t="s">
        <v>10</v>
      </c>
      <c r="C98" s="11">
        <v>97.5</v>
      </c>
      <c r="D98" s="11">
        <v>98</v>
      </c>
      <c r="E98" s="11">
        <v>98.4</v>
      </c>
      <c r="F98" s="5"/>
    </row>
    <row r="99" spans="1:6" ht="15.75" x14ac:dyDescent="0.25">
      <c r="A99" s="48">
        <v>6</v>
      </c>
      <c r="B99" s="14" t="s">
        <v>17</v>
      </c>
      <c r="C99" s="18">
        <v>97</v>
      </c>
      <c r="D99" s="18">
        <v>98</v>
      </c>
      <c r="E99" s="18">
        <v>98</v>
      </c>
      <c r="F99" s="5"/>
    </row>
    <row r="100" spans="1:6" ht="15.75" x14ac:dyDescent="0.25">
      <c r="A100" s="48">
        <v>7</v>
      </c>
      <c r="B100" s="3" t="s">
        <v>18</v>
      </c>
      <c r="C100" s="11">
        <v>97</v>
      </c>
      <c r="D100" s="11">
        <v>98</v>
      </c>
      <c r="E100" s="11">
        <v>98</v>
      </c>
      <c r="F100" s="5"/>
    </row>
    <row r="101" spans="1:6" ht="15.75" x14ac:dyDescent="0.25">
      <c r="A101" s="48">
        <v>8</v>
      </c>
      <c r="B101" s="3" t="s">
        <v>19</v>
      </c>
      <c r="C101" s="11">
        <v>97</v>
      </c>
      <c r="D101" s="11">
        <v>98</v>
      </c>
      <c r="E101" s="11">
        <v>98</v>
      </c>
      <c r="F101" s="5"/>
    </row>
    <row r="102" spans="1:6" ht="15.75" x14ac:dyDescent="0.25">
      <c r="A102" s="48">
        <v>9</v>
      </c>
      <c r="B102" s="3" t="s">
        <v>20</v>
      </c>
      <c r="C102" s="11">
        <v>97</v>
      </c>
      <c r="D102" s="11">
        <v>98</v>
      </c>
      <c r="E102" s="11">
        <v>98</v>
      </c>
      <c r="F102" s="5"/>
    </row>
    <row r="103" spans="1:6" ht="31.5" x14ac:dyDescent="0.25">
      <c r="A103" s="48">
        <v>10</v>
      </c>
      <c r="B103" s="14" t="s">
        <v>22</v>
      </c>
      <c r="C103" s="18">
        <f>AVERAGE(C104:C114)</f>
        <v>91.862499999999997</v>
      </c>
      <c r="D103" s="12">
        <f t="shared" ref="D103:E103" si="5">AVERAGE(D104:D114)</f>
        <v>97.666666666666671</v>
      </c>
      <c r="E103" s="12">
        <f t="shared" si="5"/>
        <v>97.875</v>
      </c>
      <c r="F103" s="5"/>
    </row>
    <row r="104" spans="1:6" ht="15.75" x14ac:dyDescent="0.25">
      <c r="A104" s="48">
        <v>11</v>
      </c>
      <c r="B104" s="8" t="s">
        <v>18</v>
      </c>
      <c r="C104" s="11" t="s">
        <v>16</v>
      </c>
      <c r="D104" s="11" t="s">
        <v>16</v>
      </c>
      <c r="E104" s="11" t="s">
        <v>16</v>
      </c>
      <c r="F104" s="5"/>
    </row>
    <row r="105" spans="1:6" ht="15.75" x14ac:dyDescent="0.25">
      <c r="A105" s="48">
        <v>12</v>
      </c>
      <c r="B105" s="8" t="s">
        <v>11</v>
      </c>
      <c r="C105" s="11">
        <v>97</v>
      </c>
      <c r="D105" s="11">
        <v>98</v>
      </c>
      <c r="E105" s="11">
        <v>98</v>
      </c>
      <c r="F105" s="5"/>
    </row>
    <row r="106" spans="1:6" ht="15.75" x14ac:dyDescent="0.25">
      <c r="A106" s="48">
        <v>13</v>
      </c>
      <c r="B106" s="8" t="s">
        <v>19</v>
      </c>
      <c r="C106" s="11" t="s">
        <v>16</v>
      </c>
      <c r="D106" s="11" t="s">
        <v>16</v>
      </c>
      <c r="E106" s="11" t="s">
        <v>16</v>
      </c>
      <c r="F106" s="5"/>
    </row>
    <row r="107" spans="1:6" ht="15.75" x14ac:dyDescent="0.25">
      <c r="A107" s="48">
        <v>14</v>
      </c>
      <c r="B107" s="8" t="s">
        <v>23</v>
      </c>
      <c r="C107" s="11">
        <v>97</v>
      </c>
      <c r="D107" s="11">
        <v>97</v>
      </c>
      <c r="E107" s="11">
        <v>97</v>
      </c>
      <c r="F107" s="5"/>
    </row>
    <row r="108" spans="1:6" ht="15.75" x14ac:dyDescent="0.25">
      <c r="A108" s="48">
        <v>15</v>
      </c>
      <c r="B108" s="8" t="s">
        <v>24</v>
      </c>
      <c r="C108" s="11">
        <v>97</v>
      </c>
      <c r="D108" s="11">
        <v>98</v>
      </c>
      <c r="E108" s="11">
        <v>98</v>
      </c>
      <c r="F108" s="5"/>
    </row>
    <row r="109" spans="1:6" ht="15.75" x14ac:dyDescent="0.25">
      <c r="A109" s="48">
        <v>16</v>
      </c>
      <c r="B109" s="8" t="s">
        <v>25</v>
      </c>
      <c r="C109" s="11">
        <v>97</v>
      </c>
      <c r="D109" s="11">
        <v>98</v>
      </c>
      <c r="E109" s="11">
        <v>98</v>
      </c>
      <c r="F109" s="5"/>
    </row>
    <row r="110" spans="1:6" ht="15.75" x14ac:dyDescent="0.25">
      <c r="A110" s="48">
        <v>17</v>
      </c>
      <c r="B110" s="8" t="s">
        <v>26</v>
      </c>
      <c r="C110" s="11">
        <v>97</v>
      </c>
      <c r="D110" s="11">
        <v>98</v>
      </c>
      <c r="E110" s="11">
        <v>98</v>
      </c>
      <c r="F110" s="5"/>
    </row>
    <row r="111" spans="1:6" ht="15.75" x14ac:dyDescent="0.25">
      <c r="A111" s="48">
        <v>18</v>
      </c>
      <c r="B111" s="8" t="s">
        <v>27</v>
      </c>
      <c r="C111" s="11">
        <v>97</v>
      </c>
      <c r="D111" s="11">
        <v>98</v>
      </c>
      <c r="E111" s="11">
        <v>98</v>
      </c>
      <c r="F111" s="5"/>
    </row>
    <row r="112" spans="1:6" ht="15.75" x14ac:dyDescent="0.25">
      <c r="A112" s="48">
        <v>19</v>
      </c>
      <c r="B112" s="10" t="s">
        <v>28</v>
      </c>
      <c r="C112" s="11">
        <v>97</v>
      </c>
      <c r="D112" s="11">
        <v>98</v>
      </c>
      <c r="E112" s="11">
        <v>98</v>
      </c>
      <c r="F112" s="5"/>
    </row>
    <row r="113" spans="1:6" ht="19.5" customHeight="1" x14ac:dyDescent="0.25">
      <c r="A113" s="48">
        <v>20</v>
      </c>
      <c r="B113" s="8" t="s">
        <v>29</v>
      </c>
      <c r="C113" s="11">
        <v>55.9</v>
      </c>
      <c r="D113" s="11">
        <v>98</v>
      </c>
      <c r="E113" s="11">
        <v>98</v>
      </c>
      <c r="F113" s="5"/>
    </row>
    <row r="114" spans="1:6" ht="15.75" x14ac:dyDescent="0.25">
      <c r="A114" s="48">
        <v>21</v>
      </c>
      <c r="B114" s="8" t="s">
        <v>12</v>
      </c>
      <c r="C114" s="11" t="s">
        <v>16</v>
      </c>
      <c r="D114" s="11">
        <v>96</v>
      </c>
      <c r="E114" s="11" t="s">
        <v>16</v>
      </c>
      <c r="F114" s="5"/>
    </row>
    <row r="115" spans="1:6" ht="15.75" x14ac:dyDescent="0.25">
      <c r="A115" s="48">
        <v>22</v>
      </c>
      <c r="B115" s="15" t="s">
        <v>31</v>
      </c>
      <c r="C115" s="61">
        <v>97</v>
      </c>
      <c r="D115" s="61">
        <v>98</v>
      </c>
      <c r="E115" s="61">
        <v>98</v>
      </c>
      <c r="F115" s="5"/>
    </row>
    <row r="116" spans="1:6" ht="15.75" x14ac:dyDescent="0.25">
      <c r="A116" s="48">
        <v>23</v>
      </c>
      <c r="B116" s="14" t="s">
        <v>33</v>
      </c>
      <c r="C116" s="11">
        <v>97</v>
      </c>
      <c r="D116" s="11">
        <v>98</v>
      </c>
      <c r="E116" s="11">
        <v>98</v>
      </c>
      <c r="F116" s="5"/>
    </row>
    <row r="117" spans="1:6" ht="15.75" x14ac:dyDescent="0.25">
      <c r="A117" s="48">
        <v>24</v>
      </c>
      <c r="B117" s="14" t="s">
        <v>34</v>
      </c>
      <c r="C117" s="11">
        <v>97</v>
      </c>
      <c r="D117" s="11">
        <v>98</v>
      </c>
      <c r="E117" s="11">
        <v>99</v>
      </c>
      <c r="F117" s="5"/>
    </row>
    <row r="118" spans="1:6" ht="31.5" x14ac:dyDescent="0.25">
      <c r="A118" s="48">
        <v>25</v>
      </c>
      <c r="B118" s="14" t="s">
        <v>35</v>
      </c>
      <c r="C118" s="11">
        <v>97</v>
      </c>
      <c r="D118" s="11">
        <v>98</v>
      </c>
      <c r="E118" s="11">
        <v>98</v>
      </c>
      <c r="F118" s="5"/>
    </row>
    <row r="119" spans="1:6" ht="15.75" x14ac:dyDescent="0.25">
      <c r="A119" s="48">
        <v>26</v>
      </c>
      <c r="B119" s="3" t="s">
        <v>36</v>
      </c>
      <c r="C119" s="61">
        <v>97</v>
      </c>
      <c r="D119" s="11">
        <v>98</v>
      </c>
      <c r="E119" s="11">
        <v>98</v>
      </c>
      <c r="F119" s="5"/>
    </row>
    <row r="120" spans="1:6" ht="15.75" x14ac:dyDescent="0.25">
      <c r="A120" s="48">
        <v>27</v>
      </c>
      <c r="B120" s="8" t="s">
        <v>37</v>
      </c>
      <c r="C120" s="61">
        <v>97</v>
      </c>
      <c r="D120" s="11">
        <v>98</v>
      </c>
      <c r="E120" s="11">
        <v>98</v>
      </c>
      <c r="F120" s="5"/>
    </row>
    <row r="121" spans="1:6" ht="31.5" x14ac:dyDescent="0.25">
      <c r="A121" s="48">
        <v>28</v>
      </c>
      <c r="B121" s="8" t="s">
        <v>38</v>
      </c>
      <c r="C121" s="61">
        <v>97</v>
      </c>
      <c r="D121" s="11">
        <v>98</v>
      </c>
      <c r="E121" s="11">
        <v>98</v>
      </c>
      <c r="F121" s="5"/>
    </row>
    <row r="122" spans="1:6" ht="31.5" x14ac:dyDescent="0.25">
      <c r="A122" s="48">
        <v>29</v>
      </c>
      <c r="B122" s="8" t="s">
        <v>39</v>
      </c>
      <c r="C122" s="61">
        <v>97</v>
      </c>
      <c r="D122" s="11">
        <v>98</v>
      </c>
      <c r="E122" s="11">
        <v>98</v>
      </c>
      <c r="F122" s="5"/>
    </row>
    <row r="123" spans="1:6" ht="31.5" x14ac:dyDescent="0.25">
      <c r="A123" s="48">
        <v>30</v>
      </c>
      <c r="B123" s="8" t="s">
        <v>40</v>
      </c>
      <c r="C123" s="61">
        <v>97</v>
      </c>
      <c r="D123" s="11">
        <v>98</v>
      </c>
      <c r="E123" s="11">
        <v>98</v>
      </c>
      <c r="F123" s="5"/>
    </row>
    <row r="124" spans="1:6" ht="15.75" x14ac:dyDescent="0.25">
      <c r="A124" s="48">
        <v>31</v>
      </c>
      <c r="B124" s="8" t="s">
        <v>41</v>
      </c>
      <c r="C124" s="61">
        <v>97</v>
      </c>
      <c r="D124" s="11">
        <v>98</v>
      </c>
      <c r="E124" s="11">
        <v>98</v>
      </c>
      <c r="F124" s="5"/>
    </row>
    <row r="125" spans="1:6" ht="15.75" x14ac:dyDescent="0.25">
      <c r="A125" s="48">
        <v>32</v>
      </c>
      <c r="B125" s="8" t="s">
        <v>42</v>
      </c>
      <c r="C125" s="61">
        <v>97</v>
      </c>
      <c r="D125" s="11">
        <v>98</v>
      </c>
      <c r="E125" s="11">
        <v>98</v>
      </c>
      <c r="F125" s="5"/>
    </row>
    <row r="126" spans="1:6" ht="35.25" customHeight="1" x14ac:dyDescent="0.25">
      <c r="A126" s="76" t="s">
        <v>49</v>
      </c>
      <c r="B126" s="77"/>
      <c r="C126" s="77"/>
      <c r="D126" s="77"/>
      <c r="E126" s="77"/>
      <c r="F126" s="78"/>
    </row>
    <row r="127" spans="1:6" ht="15.75" x14ac:dyDescent="0.25">
      <c r="A127" s="19">
        <v>1</v>
      </c>
      <c r="B127" s="2" t="s">
        <v>7</v>
      </c>
      <c r="C127" s="11">
        <v>35</v>
      </c>
      <c r="D127" s="11">
        <v>40</v>
      </c>
      <c r="E127" s="11">
        <v>41</v>
      </c>
      <c r="F127" s="5"/>
    </row>
    <row r="128" spans="1:6" ht="31.5" x14ac:dyDescent="0.25">
      <c r="A128" s="19">
        <v>2</v>
      </c>
      <c r="B128" s="13" t="s">
        <v>8</v>
      </c>
      <c r="C128" s="12">
        <f>AVERAGE(C129:C131)</f>
        <v>37.43333333333333</v>
      </c>
      <c r="D128" s="12">
        <f t="shared" ref="D128:E128" si="6">AVERAGE(D129:D131)</f>
        <v>43.033333333333331</v>
      </c>
      <c r="E128" s="12">
        <f t="shared" si="6"/>
        <v>43.033333333333331</v>
      </c>
      <c r="F128" s="5"/>
    </row>
    <row r="129" spans="1:6" ht="15.75" x14ac:dyDescent="0.25">
      <c r="A129" s="19">
        <v>3</v>
      </c>
      <c r="B129" s="3" t="s">
        <v>9</v>
      </c>
      <c r="C129" s="11">
        <v>35</v>
      </c>
      <c r="D129" s="11">
        <v>40</v>
      </c>
      <c r="E129" s="11">
        <v>40</v>
      </c>
      <c r="F129" s="5"/>
    </row>
    <row r="130" spans="1:6" ht="17.25" customHeight="1" x14ac:dyDescent="0.25">
      <c r="A130" s="19">
        <v>4</v>
      </c>
      <c r="B130" s="3" t="s">
        <v>21</v>
      </c>
      <c r="C130" s="11">
        <v>29</v>
      </c>
      <c r="D130" s="11">
        <v>40</v>
      </c>
      <c r="E130" s="11">
        <v>40</v>
      </c>
      <c r="F130" s="5"/>
    </row>
    <row r="131" spans="1:6" ht="31.5" x14ac:dyDescent="0.25">
      <c r="A131" s="19">
        <v>5</v>
      </c>
      <c r="B131" s="3" t="s">
        <v>10</v>
      </c>
      <c r="C131" s="11">
        <v>48.3</v>
      </c>
      <c r="D131" s="11">
        <v>49.1</v>
      </c>
      <c r="E131" s="11">
        <v>49.1</v>
      </c>
      <c r="F131" s="5"/>
    </row>
    <row r="132" spans="1:6" ht="15.75" x14ac:dyDescent="0.25">
      <c r="A132" s="19">
        <v>6</v>
      </c>
      <c r="B132" s="14" t="s">
        <v>17</v>
      </c>
      <c r="C132" s="18">
        <f>AVERAGE(C133:C135)</f>
        <v>35</v>
      </c>
      <c r="D132" s="18">
        <f t="shared" ref="D132" si="7">AVERAGE(D133:D135)</f>
        <v>40</v>
      </c>
      <c r="E132" s="18">
        <f t="shared" ref="E132" si="8">AVERAGE(E133:E135)</f>
        <v>40</v>
      </c>
      <c r="F132" s="5"/>
    </row>
    <row r="133" spans="1:6" ht="15.75" x14ac:dyDescent="0.25">
      <c r="A133" s="19">
        <v>7</v>
      </c>
      <c r="B133" s="3" t="s">
        <v>18</v>
      </c>
      <c r="C133" s="11">
        <v>35</v>
      </c>
      <c r="D133" s="11">
        <v>40</v>
      </c>
      <c r="E133" s="11">
        <v>40</v>
      </c>
      <c r="F133" s="5"/>
    </row>
    <row r="134" spans="1:6" ht="15.75" x14ac:dyDescent="0.25">
      <c r="A134" s="19">
        <v>8</v>
      </c>
      <c r="B134" s="3" t="s">
        <v>19</v>
      </c>
      <c r="C134" s="11">
        <v>35</v>
      </c>
      <c r="D134" s="11">
        <v>40</v>
      </c>
      <c r="E134" s="11">
        <v>40</v>
      </c>
      <c r="F134" s="5"/>
    </row>
    <row r="135" spans="1:6" ht="15.75" x14ac:dyDescent="0.25">
      <c r="A135" s="19">
        <v>9</v>
      </c>
      <c r="B135" s="3" t="s">
        <v>20</v>
      </c>
      <c r="C135" s="11">
        <v>35</v>
      </c>
      <c r="D135" s="11">
        <v>40</v>
      </c>
      <c r="E135" s="11">
        <v>40</v>
      </c>
      <c r="F135" s="5"/>
    </row>
    <row r="136" spans="1:6" ht="31.5" x14ac:dyDescent="0.25">
      <c r="A136" s="19">
        <v>10</v>
      </c>
      <c r="B136" s="14" t="s">
        <v>22</v>
      </c>
      <c r="C136" s="12">
        <f>AVERAGE(C137:C147)</f>
        <v>36.125</v>
      </c>
      <c r="D136" s="12">
        <f t="shared" ref="D136" si="9">AVERAGE(D137:D147)</f>
        <v>39.555555555555557</v>
      </c>
      <c r="E136" s="12">
        <f t="shared" ref="E136" si="10">AVERAGE(E137:E147)</f>
        <v>40.844444444444449</v>
      </c>
      <c r="F136" s="5"/>
    </row>
    <row r="137" spans="1:6" ht="15.75" x14ac:dyDescent="0.25">
      <c r="A137" s="19">
        <v>11</v>
      </c>
      <c r="B137" s="8" t="s">
        <v>18</v>
      </c>
      <c r="C137" s="11" t="s">
        <v>16</v>
      </c>
      <c r="D137" s="11" t="s">
        <v>16</v>
      </c>
      <c r="E137" s="11" t="s">
        <v>16</v>
      </c>
      <c r="F137" s="5"/>
    </row>
    <row r="138" spans="1:6" ht="15.75" x14ac:dyDescent="0.25">
      <c r="A138" s="19">
        <v>12</v>
      </c>
      <c r="B138" s="8" t="s">
        <v>11</v>
      </c>
      <c r="C138" s="11">
        <v>35</v>
      </c>
      <c r="D138" s="11">
        <v>40</v>
      </c>
      <c r="E138" s="11">
        <v>40</v>
      </c>
      <c r="F138" s="5"/>
    </row>
    <row r="139" spans="1:6" ht="15.75" x14ac:dyDescent="0.25">
      <c r="A139" s="19">
        <v>13</v>
      </c>
      <c r="B139" s="8" t="s">
        <v>19</v>
      </c>
      <c r="C139" s="11" t="s">
        <v>16</v>
      </c>
      <c r="D139" s="11" t="s">
        <v>16</v>
      </c>
      <c r="E139" s="11" t="s">
        <v>16</v>
      </c>
      <c r="F139" s="5"/>
    </row>
    <row r="140" spans="1:6" ht="15.75" x14ac:dyDescent="0.25">
      <c r="A140" s="19">
        <v>14</v>
      </c>
      <c r="B140" s="8" t="s">
        <v>23</v>
      </c>
      <c r="C140" s="11">
        <v>35</v>
      </c>
      <c r="D140" s="11">
        <v>40</v>
      </c>
      <c r="E140" s="11">
        <v>40</v>
      </c>
      <c r="F140" s="5"/>
    </row>
    <row r="141" spans="1:6" ht="15.75" x14ac:dyDescent="0.25">
      <c r="A141" s="19">
        <v>15</v>
      </c>
      <c r="B141" s="8" t="s">
        <v>24</v>
      </c>
      <c r="C141" s="11">
        <v>35</v>
      </c>
      <c r="D141" s="11">
        <v>40</v>
      </c>
      <c r="E141" s="11">
        <v>40</v>
      </c>
      <c r="F141" s="5"/>
    </row>
    <row r="142" spans="1:6" ht="15.75" x14ac:dyDescent="0.25">
      <c r="A142" s="19">
        <v>16</v>
      </c>
      <c r="B142" s="8" t="s">
        <v>25</v>
      </c>
      <c r="C142" s="11">
        <v>44</v>
      </c>
      <c r="D142" s="11">
        <v>46</v>
      </c>
      <c r="E142" s="11">
        <v>46</v>
      </c>
      <c r="F142" s="5"/>
    </row>
    <row r="143" spans="1:6" ht="15.75" x14ac:dyDescent="0.25">
      <c r="A143" s="19">
        <v>17</v>
      </c>
      <c r="B143" s="8" t="s">
        <v>26</v>
      </c>
      <c r="C143" s="11">
        <v>35</v>
      </c>
      <c r="D143" s="11">
        <v>40</v>
      </c>
      <c r="E143" s="11">
        <v>40</v>
      </c>
      <c r="F143" s="5"/>
    </row>
    <row r="144" spans="1:6" ht="15.75" x14ac:dyDescent="0.25">
      <c r="A144" s="19">
        <v>18</v>
      </c>
      <c r="B144" s="8" t="s">
        <v>27</v>
      </c>
      <c r="C144" s="11">
        <v>35</v>
      </c>
      <c r="D144" s="11">
        <v>40</v>
      </c>
      <c r="E144" s="11">
        <v>40</v>
      </c>
      <c r="F144" s="5"/>
    </row>
    <row r="145" spans="1:6" ht="15.75" x14ac:dyDescent="0.25">
      <c r="A145" s="19">
        <v>19</v>
      </c>
      <c r="B145" s="10" t="s">
        <v>28</v>
      </c>
      <c r="C145" s="11">
        <v>35</v>
      </c>
      <c r="D145" s="11">
        <v>40</v>
      </c>
      <c r="E145" s="11">
        <v>41.6</v>
      </c>
      <c r="F145" s="5"/>
    </row>
    <row r="146" spans="1:6" ht="17.25" customHeight="1" x14ac:dyDescent="0.25">
      <c r="A146" s="19">
        <v>20</v>
      </c>
      <c r="B146" s="8" t="s">
        <v>29</v>
      </c>
      <c r="C146" s="11">
        <v>35</v>
      </c>
      <c r="D146" s="11">
        <v>40</v>
      </c>
      <c r="E146" s="11">
        <v>40</v>
      </c>
      <c r="F146" s="5"/>
    </row>
    <row r="147" spans="1:6" ht="15.75" x14ac:dyDescent="0.25">
      <c r="A147" s="19">
        <v>21</v>
      </c>
      <c r="B147" s="8" t="s">
        <v>12</v>
      </c>
      <c r="C147" s="11" t="s">
        <v>16</v>
      </c>
      <c r="D147" s="11">
        <v>30</v>
      </c>
      <c r="E147" s="11">
        <v>40</v>
      </c>
      <c r="F147" s="5"/>
    </row>
    <row r="148" spans="1:6" ht="15.75" x14ac:dyDescent="0.25">
      <c r="A148" s="19">
        <v>22</v>
      </c>
      <c r="B148" s="15" t="s">
        <v>31</v>
      </c>
      <c r="C148" s="11">
        <v>35</v>
      </c>
      <c r="D148" s="11">
        <v>40</v>
      </c>
      <c r="E148" s="11">
        <v>40</v>
      </c>
      <c r="F148" s="5"/>
    </row>
    <row r="149" spans="1:6" ht="15.75" x14ac:dyDescent="0.25">
      <c r="A149" s="19">
        <v>23</v>
      </c>
      <c r="B149" s="14" t="s">
        <v>33</v>
      </c>
      <c r="C149" s="11">
        <v>35</v>
      </c>
      <c r="D149" s="11">
        <v>40</v>
      </c>
      <c r="E149" s="11">
        <v>40</v>
      </c>
      <c r="F149" s="5"/>
    </row>
    <row r="150" spans="1:6" ht="15.75" x14ac:dyDescent="0.25">
      <c r="A150" s="19">
        <v>24</v>
      </c>
      <c r="B150" s="14" t="s">
        <v>34</v>
      </c>
      <c r="C150" s="11">
        <v>37</v>
      </c>
      <c r="D150" s="11">
        <v>40</v>
      </c>
      <c r="E150" s="11">
        <v>45</v>
      </c>
      <c r="F150" s="5"/>
    </row>
    <row r="151" spans="1:6" ht="31.5" x14ac:dyDescent="0.25">
      <c r="A151" s="19">
        <v>25</v>
      </c>
      <c r="B151" s="14" t="s">
        <v>35</v>
      </c>
      <c r="C151" s="11">
        <f>AVERAGE(C152:C158)</f>
        <v>35</v>
      </c>
      <c r="D151" s="11">
        <f t="shared" ref="D151" si="11">AVERAGE(D152:D158)</f>
        <v>40</v>
      </c>
      <c r="E151" s="11">
        <f t="shared" ref="E151" si="12">AVERAGE(E152:E158)</f>
        <v>40</v>
      </c>
      <c r="F151" s="5"/>
    </row>
    <row r="152" spans="1:6" ht="15.75" x14ac:dyDescent="0.25">
      <c r="A152" s="19">
        <v>26</v>
      </c>
      <c r="B152" s="3" t="s">
        <v>36</v>
      </c>
      <c r="C152" s="11">
        <v>35</v>
      </c>
      <c r="D152" s="11">
        <v>40</v>
      </c>
      <c r="E152" s="11">
        <v>40</v>
      </c>
      <c r="F152" s="5"/>
    </row>
    <row r="153" spans="1:6" ht="15.75" x14ac:dyDescent="0.25">
      <c r="A153" s="19">
        <v>27</v>
      </c>
      <c r="B153" s="8" t="s">
        <v>37</v>
      </c>
      <c r="C153" s="11">
        <v>35</v>
      </c>
      <c r="D153" s="11">
        <v>40</v>
      </c>
      <c r="E153" s="11">
        <v>40</v>
      </c>
      <c r="F153" s="5"/>
    </row>
    <row r="154" spans="1:6" ht="31.5" x14ac:dyDescent="0.25">
      <c r="A154" s="19">
        <v>28</v>
      </c>
      <c r="B154" s="8" t="s">
        <v>38</v>
      </c>
      <c r="C154" s="11">
        <v>35</v>
      </c>
      <c r="D154" s="11">
        <v>40</v>
      </c>
      <c r="E154" s="11">
        <v>40</v>
      </c>
      <c r="F154" s="5"/>
    </row>
    <row r="155" spans="1:6" ht="31.5" x14ac:dyDescent="0.25">
      <c r="A155" s="19">
        <v>29</v>
      </c>
      <c r="B155" s="8" t="s">
        <v>39</v>
      </c>
      <c r="C155" s="11">
        <v>35</v>
      </c>
      <c r="D155" s="11">
        <v>40</v>
      </c>
      <c r="E155" s="11">
        <v>40</v>
      </c>
      <c r="F155" s="5"/>
    </row>
    <row r="156" spans="1:6" ht="31.5" x14ac:dyDescent="0.25">
      <c r="A156" s="19">
        <v>30</v>
      </c>
      <c r="B156" s="8" t="s">
        <v>40</v>
      </c>
      <c r="C156" s="11">
        <v>35</v>
      </c>
      <c r="D156" s="11">
        <v>40</v>
      </c>
      <c r="E156" s="11">
        <v>40</v>
      </c>
      <c r="F156" s="5"/>
    </row>
    <row r="157" spans="1:6" ht="15.75" x14ac:dyDescent="0.25">
      <c r="A157" s="19">
        <v>31</v>
      </c>
      <c r="B157" s="8" t="s">
        <v>41</v>
      </c>
      <c r="C157" s="11">
        <v>35</v>
      </c>
      <c r="D157" s="11">
        <v>40</v>
      </c>
      <c r="E157" s="11">
        <v>40</v>
      </c>
      <c r="F157" s="5"/>
    </row>
    <row r="158" spans="1:6" ht="15.75" x14ac:dyDescent="0.25">
      <c r="A158" s="19">
        <v>32</v>
      </c>
      <c r="B158" s="8" t="s">
        <v>42</v>
      </c>
      <c r="C158" s="11">
        <v>35</v>
      </c>
      <c r="D158" s="11">
        <v>40</v>
      </c>
      <c r="E158" s="11">
        <v>40</v>
      </c>
      <c r="F158" s="5"/>
    </row>
    <row r="159" spans="1:6" ht="36" customHeight="1" x14ac:dyDescent="0.25">
      <c r="A159" s="76" t="s">
        <v>50</v>
      </c>
      <c r="B159" s="77"/>
      <c r="C159" s="77"/>
      <c r="D159" s="77"/>
      <c r="E159" s="77"/>
      <c r="F159" s="78"/>
    </row>
    <row r="160" spans="1:6" ht="15.75" x14ac:dyDescent="0.25">
      <c r="A160" s="6">
        <v>1</v>
      </c>
      <c r="B160" s="2" t="s">
        <v>7</v>
      </c>
      <c r="C160" s="11">
        <v>85</v>
      </c>
      <c r="D160" s="11">
        <v>90</v>
      </c>
      <c r="E160" s="11">
        <v>90</v>
      </c>
      <c r="F160" s="5"/>
    </row>
    <row r="161" spans="1:6" ht="31.5" x14ac:dyDescent="0.25">
      <c r="A161" s="6">
        <v>2</v>
      </c>
      <c r="B161" s="13" t="s">
        <v>8</v>
      </c>
      <c r="C161" s="12">
        <f>AVERAGE(C162:C164)</f>
        <v>81.766666666666666</v>
      </c>
      <c r="D161" s="18">
        <f t="shared" ref="D161:E161" si="13">AVERAGE(D162:D164)</f>
        <v>90</v>
      </c>
      <c r="E161" s="12">
        <f t="shared" si="13"/>
        <v>91.666666666666671</v>
      </c>
      <c r="F161" s="5"/>
    </row>
    <row r="162" spans="1:6" ht="15.75" x14ac:dyDescent="0.25">
      <c r="A162" s="6">
        <v>3</v>
      </c>
      <c r="B162" s="3" t="s">
        <v>9</v>
      </c>
      <c r="C162" s="11">
        <v>85</v>
      </c>
      <c r="D162" s="11">
        <v>90</v>
      </c>
      <c r="E162" s="11">
        <v>90</v>
      </c>
      <c r="F162" s="5"/>
    </row>
    <row r="163" spans="1:6" ht="20.25" customHeight="1" x14ac:dyDescent="0.25">
      <c r="A163" s="6">
        <v>4</v>
      </c>
      <c r="B163" s="3" t="s">
        <v>21</v>
      </c>
      <c r="C163" s="11">
        <v>75.5</v>
      </c>
      <c r="D163" s="11">
        <v>90</v>
      </c>
      <c r="E163" s="11">
        <v>95</v>
      </c>
      <c r="F163" s="5"/>
    </row>
    <row r="164" spans="1:6" ht="31.5" x14ac:dyDescent="0.25">
      <c r="A164" s="6">
        <v>5</v>
      </c>
      <c r="B164" s="3" t="s">
        <v>10</v>
      </c>
      <c r="C164" s="11">
        <v>84.8</v>
      </c>
      <c r="D164" s="11">
        <v>90</v>
      </c>
      <c r="E164" s="11">
        <v>90</v>
      </c>
      <c r="F164" s="5"/>
    </row>
    <row r="165" spans="1:6" ht="15.75" x14ac:dyDescent="0.25">
      <c r="A165" s="6">
        <v>6</v>
      </c>
      <c r="B165" s="14" t="s">
        <v>17</v>
      </c>
      <c r="C165" s="11">
        <v>85</v>
      </c>
      <c r="D165" s="11">
        <v>90</v>
      </c>
      <c r="E165" s="11">
        <v>90</v>
      </c>
      <c r="F165" s="5"/>
    </row>
    <row r="166" spans="1:6" ht="15.75" x14ac:dyDescent="0.25">
      <c r="A166" s="6">
        <v>7</v>
      </c>
      <c r="B166" s="3" t="s">
        <v>18</v>
      </c>
      <c r="C166" s="11">
        <v>85</v>
      </c>
      <c r="D166" s="11">
        <v>90</v>
      </c>
      <c r="E166" s="11">
        <v>90</v>
      </c>
      <c r="F166" s="5"/>
    </row>
    <row r="167" spans="1:6" ht="15.75" x14ac:dyDescent="0.25">
      <c r="A167" s="6">
        <v>8</v>
      </c>
      <c r="B167" s="3" t="s">
        <v>19</v>
      </c>
      <c r="C167" s="11">
        <v>85</v>
      </c>
      <c r="D167" s="11">
        <v>90</v>
      </c>
      <c r="E167" s="11">
        <v>90</v>
      </c>
      <c r="F167" s="5"/>
    </row>
    <row r="168" spans="1:6" ht="15.75" x14ac:dyDescent="0.25">
      <c r="A168" s="6">
        <v>9</v>
      </c>
      <c r="B168" s="3" t="s">
        <v>20</v>
      </c>
      <c r="C168" s="11">
        <v>85</v>
      </c>
      <c r="D168" s="11">
        <v>90</v>
      </c>
      <c r="E168" s="11">
        <v>90</v>
      </c>
      <c r="F168" s="5"/>
    </row>
    <row r="169" spans="1:6" ht="31.5" x14ac:dyDescent="0.25">
      <c r="A169" s="6">
        <v>10</v>
      </c>
      <c r="B169" s="14" t="s">
        <v>22</v>
      </c>
      <c r="C169" s="12">
        <f>AVERAGE(C170:C180)</f>
        <v>79.162499999999994</v>
      </c>
      <c r="D169" s="18">
        <f t="shared" ref="D169:E169" si="14">AVERAGE(D170:D180)</f>
        <v>90</v>
      </c>
      <c r="E169" s="12">
        <f t="shared" si="14"/>
        <v>90.888888888888886</v>
      </c>
      <c r="F169" s="5"/>
    </row>
    <row r="170" spans="1:6" ht="15.75" x14ac:dyDescent="0.25">
      <c r="A170" s="6">
        <v>11</v>
      </c>
      <c r="B170" s="8" t="s">
        <v>18</v>
      </c>
      <c r="C170" s="11" t="s">
        <v>16</v>
      </c>
      <c r="D170" s="11" t="s">
        <v>16</v>
      </c>
      <c r="E170" s="11" t="s">
        <v>16</v>
      </c>
      <c r="F170" s="5"/>
    </row>
    <row r="171" spans="1:6" ht="15.75" x14ac:dyDescent="0.25">
      <c r="A171" s="6">
        <v>12</v>
      </c>
      <c r="B171" s="8" t="s">
        <v>11</v>
      </c>
      <c r="C171" s="11">
        <v>85</v>
      </c>
      <c r="D171" s="11">
        <v>90</v>
      </c>
      <c r="E171" s="11">
        <v>90</v>
      </c>
      <c r="F171" s="5"/>
    </row>
    <row r="172" spans="1:6" ht="15.75" x14ac:dyDescent="0.25">
      <c r="A172" s="6">
        <v>13</v>
      </c>
      <c r="B172" s="8" t="s">
        <v>19</v>
      </c>
      <c r="C172" s="11" t="s">
        <v>16</v>
      </c>
      <c r="D172" s="11" t="s">
        <v>16</v>
      </c>
      <c r="E172" s="11" t="s">
        <v>16</v>
      </c>
      <c r="F172" s="5"/>
    </row>
    <row r="173" spans="1:6" ht="15.75" x14ac:dyDescent="0.25">
      <c r="A173" s="6">
        <v>14</v>
      </c>
      <c r="B173" s="8" t="s">
        <v>23</v>
      </c>
      <c r="C173" s="11">
        <v>85</v>
      </c>
      <c r="D173" s="11">
        <v>90</v>
      </c>
      <c r="E173" s="11">
        <v>90</v>
      </c>
      <c r="F173" s="5"/>
    </row>
    <row r="174" spans="1:6" ht="15.75" x14ac:dyDescent="0.25">
      <c r="A174" s="6">
        <v>15</v>
      </c>
      <c r="B174" s="8" t="s">
        <v>24</v>
      </c>
      <c r="C174" s="11">
        <v>85</v>
      </c>
      <c r="D174" s="11">
        <v>90</v>
      </c>
      <c r="E174" s="11">
        <v>90</v>
      </c>
      <c r="F174" s="5"/>
    </row>
    <row r="175" spans="1:6" ht="15.75" x14ac:dyDescent="0.25">
      <c r="A175" s="6">
        <v>16</v>
      </c>
      <c r="B175" s="8" t="s">
        <v>25</v>
      </c>
      <c r="C175" s="11">
        <v>85</v>
      </c>
      <c r="D175" s="11">
        <v>90</v>
      </c>
      <c r="E175" s="11">
        <v>90</v>
      </c>
      <c r="F175" s="5"/>
    </row>
    <row r="176" spans="1:6" ht="15.75" x14ac:dyDescent="0.25">
      <c r="A176" s="6">
        <v>17</v>
      </c>
      <c r="B176" s="8" t="s">
        <v>26</v>
      </c>
      <c r="C176" s="11">
        <v>85</v>
      </c>
      <c r="D176" s="11">
        <v>90</v>
      </c>
      <c r="E176" s="11">
        <v>90</v>
      </c>
      <c r="F176" s="5"/>
    </row>
    <row r="177" spans="1:6" ht="15.75" x14ac:dyDescent="0.25">
      <c r="A177" s="6">
        <v>18</v>
      </c>
      <c r="B177" s="8" t="s">
        <v>27</v>
      </c>
      <c r="C177" s="11">
        <v>85</v>
      </c>
      <c r="D177" s="11">
        <v>90</v>
      </c>
      <c r="E177" s="11">
        <v>98</v>
      </c>
      <c r="F177" s="5"/>
    </row>
    <row r="178" spans="1:6" ht="15.75" x14ac:dyDescent="0.25">
      <c r="A178" s="6">
        <v>19</v>
      </c>
      <c r="B178" s="10" t="s">
        <v>28</v>
      </c>
      <c r="C178" s="11">
        <v>85</v>
      </c>
      <c r="D178" s="11">
        <v>90</v>
      </c>
      <c r="E178" s="11">
        <v>90</v>
      </c>
      <c r="F178" s="5"/>
    </row>
    <row r="179" spans="1:6" ht="19.5" customHeight="1" x14ac:dyDescent="0.25">
      <c r="A179" s="6">
        <v>20</v>
      </c>
      <c r="B179" s="8" t="s">
        <v>29</v>
      </c>
      <c r="C179" s="11">
        <v>38.299999999999997</v>
      </c>
      <c r="D179" s="11">
        <v>90</v>
      </c>
      <c r="E179" s="11">
        <v>90</v>
      </c>
      <c r="F179" s="5"/>
    </row>
    <row r="180" spans="1:6" ht="15.75" x14ac:dyDescent="0.25">
      <c r="A180" s="6">
        <v>21</v>
      </c>
      <c r="B180" s="8" t="s">
        <v>12</v>
      </c>
      <c r="C180" s="11" t="s">
        <v>16</v>
      </c>
      <c r="D180" s="11">
        <v>90</v>
      </c>
      <c r="E180" s="11">
        <v>90</v>
      </c>
      <c r="F180" s="5"/>
    </row>
    <row r="181" spans="1:6" ht="15.75" x14ac:dyDescent="0.25">
      <c r="A181" s="6">
        <v>22</v>
      </c>
      <c r="B181" s="15" t="s">
        <v>31</v>
      </c>
      <c r="C181" s="11">
        <v>85</v>
      </c>
      <c r="D181" s="11">
        <v>90</v>
      </c>
      <c r="E181" s="11">
        <v>90</v>
      </c>
      <c r="F181" s="5"/>
    </row>
    <row r="182" spans="1:6" ht="15.75" x14ac:dyDescent="0.25">
      <c r="A182" s="6">
        <v>23</v>
      </c>
      <c r="B182" s="14" t="s">
        <v>33</v>
      </c>
      <c r="C182" s="11">
        <v>85</v>
      </c>
      <c r="D182" s="11">
        <v>90</v>
      </c>
      <c r="E182" s="11">
        <v>90</v>
      </c>
      <c r="F182" s="5"/>
    </row>
    <row r="183" spans="1:6" ht="15.75" x14ac:dyDescent="0.25">
      <c r="A183" s="6">
        <v>24</v>
      </c>
      <c r="B183" s="14" t="s">
        <v>34</v>
      </c>
      <c r="C183" s="11">
        <v>85</v>
      </c>
      <c r="D183" s="11">
        <v>90</v>
      </c>
      <c r="E183" s="11">
        <v>91</v>
      </c>
      <c r="F183" s="5"/>
    </row>
    <row r="184" spans="1:6" ht="31.5" x14ac:dyDescent="0.25">
      <c r="A184" s="6">
        <v>25</v>
      </c>
      <c r="B184" s="14" t="s">
        <v>35</v>
      </c>
      <c r="C184" s="12">
        <f>AVERAGE(C185:C191)</f>
        <v>82.285714285714292</v>
      </c>
      <c r="D184" s="11">
        <f t="shared" ref="D184:E184" si="15">AVERAGE(D185:D191)</f>
        <v>90</v>
      </c>
      <c r="E184" s="11">
        <f t="shared" si="15"/>
        <v>90</v>
      </c>
      <c r="F184" s="5"/>
    </row>
    <row r="185" spans="1:6" ht="15.75" x14ac:dyDescent="0.25">
      <c r="A185" s="6">
        <v>26</v>
      </c>
      <c r="B185" s="3" t="s">
        <v>36</v>
      </c>
      <c r="C185" s="11">
        <v>85</v>
      </c>
      <c r="D185" s="11">
        <v>90</v>
      </c>
      <c r="E185" s="11">
        <v>90</v>
      </c>
      <c r="F185" s="5"/>
    </row>
    <row r="186" spans="1:6" ht="15.75" x14ac:dyDescent="0.25">
      <c r="A186" s="6">
        <v>27</v>
      </c>
      <c r="B186" s="8" t="s">
        <v>37</v>
      </c>
      <c r="C186" s="11">
        <v>51</v>
      </c>
      <c r="D186" s="11">
        <v>90</v>
      </c>
      <c r="E186" s="11">
        <v>90</v>
      </c>
      <c r="F186" s="5"/>
    </row>
    <row r="187" spans="1:6" ht="31.5" x14ac:dyDescent="0.25">
      <c r="A187" s="6">
        <v>28</v>
      </c>
      <c r="B187" s="8" t="s">
        <v>38</v>
      </c>
      <c r="C187" s="11">
        <v>100</v>
      </c>
      <c r="D187" s="11">
        <v>90</v>
      </c>
      <c r="E187" s="11">
        <v>90</v>
      </c>
      <c r="F187" s="5"/>
    </row>
    <row r="188" spans="1:6" ht="31.5" x14ac:dyDescent="0.25">
      <c r="A188" s="6">
        <v>29</v>
      </c>
      <c r="B188" s="8" t="s">
        <v>39</v>
      </c>
      <c r="C188" s="11">
        <v>85</v>
      </c>
      <c r="D188" s="11">
        <v>90</v>
      </c>
      <c r="E188" s="11">
        <v>90</v>
      </c>
      <c r="F188" s="5"/>
    </row>
    <row r="189" spans="1:6" ht="31.5" x14ac:dyDescent="0.25">
      <c r="A189" s="6">
        <v>30</v>
      </c>
      <c r="B189" s="8" t="s">
        <v>40</v>
      </c>
      <c r="C189" s="11">
        <v>85</v>
      </c>
      <c r="D189" s="11">
        <v>90</v>
      </c>
      <c r="E189" s="11">
        <v>90</v>
      </c>
      <c r="F189" s="5"/>
    </row>
    <row r="190" spans="1:6" ht="15.75" x14ac:dyDescent="0.25">
      <c r="A190" s="6">
        <v>31</v>
      </c>
      <c r="B190" s="8" t="s">
        <v>41</v>
      </c>
      <c r="C190" s="11">
        <v>85</v>
      </c>
      <c r="D190" s="11">
        <v>90</v>
      </c>
      <c r="E190" s="11">
        <v>90</v>
      </c>
      <c r="F190" s="5"/>
    </row>
    <row r="191" spans="1:6" ht="15.75" x14ac:dyDescent="0.25">
      <c r="A191" s="6">
        <v>32</v>
      </c>
      <c r="B191" s="8" t="s">
        <v>42</v>
      </c>
      <c r="C191" s="11">
        <v>85</v>
      </c>
      <c r="D191" s="11">
        <v>90</v>
      </c>
      <c r="E191" s="11">
        <v>90</v>
      </c>
      <c r="F191" s="5"/>
    </row>
    <row r="192" spans="1:6" ht="36.75" customHeight="1" x14ac:dyDescent="0.25">
      <c r="A192" s="76" t="s">
        <v>51</v>
      </c>
      <c r="B192" s="77"/>
      <c r="C192" s="77"/>
      <c r="D192" s="77"/>
      <c r="E192" s="77"/>
      <c r="F192" s="78"/>
    </row>
    <row r="193" spans="1:6" ht="15.75" x14ac:dyDescent="0.25">
      <c r="A193" s="19">
        <v>1</v>
      </c>
      <c r="B193" s="2" t="s">
        <v>7</v>
      </c>
      <c r="C193" s="11">
        <v>22.4</v>
      </c>
      <c r="D193" s="11">
        <v>22.3</v>
      </c>
      <c r="E193" s="11">
        <v>22.8</v>
      </c>
      <c r="F193" s="5"/>
    </row>
    <row r="194" spans="1:6" ht="31.5" x14ac:dyDescent="0.25">
      <c r="A194" s="19">
        <v>2</v>
      </c>
      <c r="B194" s="13" t="s">
        <v>8</v>
      </c>
      <c r="C194" s="12">
        <f>AVERAGE(C195:C197)</f>
        <v>20.099999999999998</v>
      </c>
      <c r="D194" s="12">
        <f t="shared" ref="D194:E194" si="16">AVERAGE(D195:D197)</f>
        <v>23.133333333333336</v>
      </c>
      <c r="E194" s="12">
        <f t="shared" si="16"/>
        <v>23.399999999999995</v>
      </c>
      <c r="F194" s="5"/>
    </row>
    <row r="195" spans="1:6" ht="15.75" x14ac:dyDescent="0.25">
      <c r="A195" s="19">
        <v>3</v>
      </c>
      <c r="B195" s="3" t="s">
        <v>9</v>
      </c>
      <c r="C195" s="11">
        <v>23.7</v>
      </c>
      <c r="D195" s="11">
        <v>23.2</v>
      </c>
      <c r="E195" s="11">
        <v>23.7</v>
      </c>
      <c r="F195" s="5"/>
    </row>
    <row r="196" spans="1:6" ht="18.75" customHeight="1" x14ac:dyDescent="0.25">
      <c r="A196" s="19">
        <v>4</v>
      </c>
      <c r="B196" s="3" t="s">
        <v>21</v>
      </c>
      <c r="C196" s="11">
        <v>14.3</v>
      </c>
      <c r="D196" s="11">
        <v>23.1</v>
      </c>
      <c r="E196" s="11">
        <v>23.1</v>
      </c>
      <c r="F196" s="5"/>
    </row>
    <row r="197" spans="1:6" ht="31.5" x14ac:dyDescent="0.25">
      <c r="A197" s="19">
        <v>5</v>
      </c>
      <c r="B197" s="3" t="s">
        <v>10</v>
      </c>
      <c r="C197" s="11">
        <v>22.3</v>
      </c>
      <c r="D197" s="11">
        <v>23.1</v>
      </c>
      <c r="E197" s="11">
        <v>23.4</v>
      </c>
      <c r="F197" s="5"/>
    </row>
    <row r="198" spans="1:6" ht="15.75" x14ac:dyDescent="0.25">
      <c r="A198" s="19">
        <v>6</v>
      </c>
      <c r="B198" s="14" t="s">
        <v>17</v>
      </c>
      <c r="C198" s="12">
        <f>AVERAGE(C199:C201)</f>
        <v>25.7</v>
      </c>
      <c r="D198" s="12">
        <f t="shared" ref="D198:E198" si="17">AVERAGE(D199:D201)</f>
        <v>25.333333333333332</v>
      </c>
      <c r="E198" s="12">
        <f t="shared" si="17"/>
        <v>25.966666666666669</v>
      </c>
      <c r="F198" s="5"/>
    </row>
    <row r="199" spans="1:6" ht="15.75" x14ac:dyDescent="0.25">
      <c r="A199" s="19">
        <v>7</v>
      </c>
      <c r="B199" s="3" t="s">
        <v>18</v>
      </c>
      <c r="C199" s="11">
        <v>22.3</v>
      </c>
      <c r="D199" s="11">
        <v>22.3</v>
      </c>
      <c r="E199" s="11">
        <v>22.3</v>
      </c>
      <c r="F199" s="5"/>
    </row>
    <row r="200" spans="1:6" ht="15.75" x14ac:dyDescent="0.25">
      <c r="A200" s="19">
        <v>8</v>
      </c>
      <c r="B200" s="3" t="s">
        <v>19</v>
      </c>
      <c r="C200" s="11">
        <v>22.3</v>
      </c>
      <c r="D200" s="11">
        <v>22.4</v>
      </c>
      <c r="E200" s="11">
        <v>22.4</v>
      </c>
      <c r="F200" s="5"/>
    </row>
    <row r="201" spans="1:6" ht="15.75" x14ac:dyDescent="0.25">
      <c r="A201" s="19">
        <v>9</v>
      </c>
      <c r="B201" s="3" t="s">
        <v>20</v>
      </c>
      <c r="C201" s="11">
        <v>32.5</v>
      </c>
      <c r="D201" s="11">
        <v>31.3</v>
      </c>
      <c r="E201" s="11">
        <v>33.200000000000003</v>
      </c>
      <c r="F201" s="5"/>
    </row>
    <row r="202" spans="1:6" ht="31.5" x14ac:dyDescent="0.25">
      <c r="A202" s="19">
        <v>10</v>
      </c>
      <c r="B202" s="14" t="s">
        <v>22</v>
      </c>
      <c r="C202" s="12">
        <f>AVERAGE(C203:C213)</f>
        <v>22.387499999999999</v>
      </c>
      <c r="D202" s="12">
        <f t="shared" ref="D202:E202" si="18">AVERAGE(D203:D213)</f>
        <v>24.362500000000001</v>
      </c>
      <c r="E202" s="12">
        <f t="shared" si="18"/>
        <v>25.478749999999998</v>
      </c>
      <c r="F202" s="5"/>
    </row>
    <row r="203" spans="1:6" ht="15.75" x14ac:dyDescent="0.25">
      <c r="A203" s="19">
        <v>11</v>
      </c>
      <c r="B203" s="8" t="s">
        <v>18</v>
      </c>
      <c r="C203" s="11" t="s">
        <v>16</v>
      </c>
      <c r="D203" s="11" t="s">
        <v>16</v>
      </c>
      <c r="E203" s="11" t="s">
        <v>16</v>
      </c>
      <c r="F203" s="5"/>
    </row>
    <row r="204" spans="1:6" ht="15.75" x14ac:dyDescent="0.25">
      <c r="A204" s="19">
        <v>12</v>
      </c>
      <c r="B204" s="8" t="s">
        <v>11</v>
      </c>
      <c r="C204" s="11">
        <v>21.4</v>
      </c>
      <c r="D204" s="11">
        <v>22.4</v>
      </c>
      <c r="E204" s="11">
        <v>23.3</v>
      </c>
      <c r="F204" s="5"/>
    </row>
    <row r="205" spans="1:6" ht="15.75" x14ac:dyDescent="0.25">
      <c r="A205" s="19">
        <v>13</v>
      </c>
      <c r="B205" s="8" t="s">
        <v>19</v>
      </c>
      <c r="C205" s="11" t="s">
        <v>16</v>
      </c>
      <c r="D205" s="11" t="s">
        <v>16</v>
      </c>
      <c r="E205" s="11" t="s">
        <v>16</v>
      </c>
      <c r="F205" s="5"/>
    </row>
    <row r="206" spans="1:6" ht="15.75" x14ac:dyDescent="0.25">
      <c r="A206" s="19">
        <v>14</v>
      </c>
      <c r="B206" s="8" t="s">
        <v>23</v>
      </c>
      <c r="C206" s="11">
        <v>22.3</v>
      </c>
      <c r="D206" s="11">
        <v>23.2</v>
      </c>
      <c r="E206" s="11">
        <v>23.2</v>
      </c>
      <c r="F206" s="5"/>
    </row>
    <row r="207" spans="1:6" ht="15.75" x14ac:dyDescent="0.25">
      <c r="A207" s="19">
        <v>15</v>
      </c>
      <c r="B207" s="8" t="s">
        <v>24</v>
      </c>
      <c r="C207" s="11">
        <v>26.2</v>
      </c>
      <c r="D207" s="11">
        <v>23</v>
      </c>
      <c r="E207" s="11">
        <v>26.9</v>
      </c>
      <c r="F207" s="5"/>
    </row>
    <row r="208" spans="1:6" ht="15.75" x14ac:dyDescent="0.25">
      <c r="A208" s="19">
        <v>16</v>
      </c>
      <c r="B208" s="8" t="s">
        <v>25</v>
      </c>
      <c r="C208" s="11">
        <v>32.1</v>
      </c>
      <c r="D208" s="11">
        <v>32.4</v>
      </c>
      <c r="E208" s="11">
        <v>32.700000000000003</v>
      </c>
      <c r="F208" s="5"/>
    </row>
    <row r="209" spans="1:6" ht="76.5" x14ac:dyDescent="0.25">
      <c r="A209" s="19">
        <v>17</v>
      </c>
      <c r="B209" s="10" t="s">
        <v>26</v>
      </c>
      <c r="C209" s="11">
        <v>5.8</v>
      </c>
      <c r="D209" s="11">
        <v>22.4</v>
      </c>
      <c r="E209" s="11">
        <v>23.73</v>
      </c>
      <c r="F209" s="9" t="s">
        <v>52</v>
      </c>
    </row>
    <row r="210" spans="1:6" ht="15.75" x14ac:dyDescent="0.25">
      <c r="A210" s="19">
        <v>18</v>
      </c>
      <c r="B210" s="8" t="s">
        <v>27</v>
      </c>
      <c r="C210" s="11">
        <v>22.3</v>
      </c>
      <c r="D210" s="11">
        <v>23.2</v>
      </c>
      <c r="E210" s="11">
        <v>23.2</v>
      </c>
      <c r="F210" s="5"/>
    </row>
    <row r="211" spans="1:6" ht="15.75" x14ac:dyDescent="0.25">
      <c r="A211" s="19">
        <v>19</v>
      </c>
      <c r="B211" s="10" t="s">
        <v>28</v>
      </c>
      <c r="C211" s="11">
        <v>25.9</v>
      </c>
      <c r="D211" s="11">
        <v>26</v>
      </c>
      <c r="E211" s="11">
        <v>27.7</v>
      </c>
      <c r="F211" s="5"/>
    </row>
    <row r="212" spans="1:6" ht="18" customHeight="1" x14ac:dyDescent="0.25">
      <c r="A212" s="19">
        <v>20</v>
      </c>
      <c r="B212" s="8" t="s">
        <v>29</v>
      </c>
      <c r="C212" s="11">
        <v>23.1</v>
      </c>
      <c r="D212" s="11">
        <v>22.3</v>
      </c>
      <c r="E212" s="11">
        <v>23.1</v>
      </c>
      <c r="F212" s="5"/>
    </row>
    <row r="213" spans="1:6" ht="15.75" x14ac:dyDescent="0.25">
      <c r="A213" s="19">
        <v>21</v>
      </c>
      <c r="B213" s="8" t="s">
        <v>12</v>
      </c>
      <c r="C213" s="11" t="s">
        <v>16</v>
      </c>
      <c r="D213" s="11" t="s">
        <v>16</v>
      </c>
      <c r="E213" s="11" t="s">
        <v>16</v>
      </c>
      <c r="F213" s="5"/>
    </row>
    <row r="214" spans="1:6" ht="15.75" x14ac:dyDescent="0.25">
      <c r="A214" s="19">
        <v>22</v>
      </c>
      <c r="B214" s="15" t="s">
        <v>31</v>
      </c>
      <c r="C214" s="11">
        <v>27</v>
      </c>
      <c r="D214" s="11">
        <v>22.3</v>
      </c>
      <c r="E214" s="11">
        <v>22.3</v>
      </c>
      <c r="F214" s="5"/>
    </row>
    <row r="215" spans="1:6" ht="15.75" x14ac:dyDescent="0.25">
      <c r="A215" s="19">
        <v>23</v>
      </c>
      <c r="B215" s="14" t="s">
        <v>33</v>
      </c>
      <c r="C215" s="11">
        <v>28.8</v>
      </c>
      <c r="D215" s="11">
        <v>22.4</v>
      </c>
      <c r="E215" s="11">
        <v>28.8</v>
      </c>
      <c r="F215" s="5"/>
    </row>
    <row r="216" spans="1:6" ht="15.75" x14ac:dyDescent="0.25">
      <c r="A216" s="19">
        <v>24</v>
      </c>
      <c r="B216" s="14" t="s">
        <v>34</v>
      </c>
      <c r="C216" s="11">
        <v>22.7</v>
      </c>
      <c r="D216" s="11">
        <v>22.3</v>
      </c>
      <c r="E216" s="11">
        <v>23</v>
      </c>
      <c r="F216" s="5"/>
    </row>
    <row r="217" spans="1:6" ht="31.5" x14ac:dyDescent="0.25">
      <c r="A217" s="19">
        <v>25</v>
      </c>
      <c r="B217" s="14" t="s">
        <v>35</v>
      </c>
      <c r="C217" s="11">
        <f>AVERAGE(C218:C224)</f>
        <v>25.5</v>
      </c>
      <c r="D217" s="12">
        <f t="shared" ref="D217:E217" si="19">AVERAGE(D218:D224)</f>
        <v>28.357142857142858</v>
      </c>
      <c r="E217" s="12">
        <f t="shared" si="19"/>
        <v>28.528571428571428</v>
      </c>
      <c r="F217" s="5"/>
    </row>
    <row r="218" spans="1:6" ht="15.75" x14ac:dyDescent="0.25">
      <c r="A218" s="19">
        <v>26</v>
      </c>
      <c r="B218" s="3" t="s">
        <v>36</v>
      </c>
      <c r="C218" s="11">
        <v>22.3</v>
      </c>
      <c r="D218" s="11">
        <v>22.3</v>
      </c>
      <c r="E218" s="11">
        <v>22.3</v>
      </c>
      <c r="F218" s="5"/>
    </row>
    <row r="219" spans="1:6" ht="15.75" x14ac:dyDescent="0.25">
      <c r="A219" s="19">
        <v>27</v>
      </c>
      <c r="B219" s="8" t="s">
        <v>37</v>
      </c>
      <c r="C219" s="11">
        <v>22.7</v>
      </c>
      <c r="D219" s="11">
        <v>23.2</v>
      </c>
      <c r="E219" s="11">
        <v>23.2</v>
      </c>
      <c r="F219" s="5"/>
    </row>
    <row r="220" spans="1:6" ht="31.5" x14ac:dyDescent="0.25">
      <c r="A220" s="19">
        <v>28</v>
      </c>
      <c r="B220" s="8" t="s">
        <v>38</v>
      </c>
      <c r="C220" s="11">
        <v>22.7</v>
      </c>
      <c r="D220" s="11">
        <v>23.2</v>
      </c>
      <c r="E220" s="11">
        <v>23.2</v>
      </c>
      <c r="F220" s="5"/>
    </row>
    <row r="221" spans="1:6" ht="31.5" x14ac:dyDescent="0.25">
      <c r="A221" s="19">
        <v>29</v>
      </c>
      <c r="B221" s="8" t="s">
        <v>39</v>
      </c>
      <c r="C221" s="11">
        <v>22.3</v>
      </c>
      <c r="D221" s="11">
        <v>23.2</v>
      </c>
      <c r="E221" s="11">
        <v>23.2</v>
      </c>
      <c r="F221" s="5"/>
    </row>
    <row r="222" spans="1:6" ht="31.5" x14ac:dyDescent="0.25">
      <c r="A222" s="19">
        <v>30</v>
      </c>
      <c r="B222" s="8" t="s">
        <v>40</v>
      </c>
      <c r="C222" s="11">
        <v>22.6</v>
      </c>
      <c r="D222" s="11">
        <v>22.3</v>
      </c>
      <c r="E222" s="11">
        <v>22.3</v>
      </c>
      <c r="F222" s="5"/>
    </row>
    <row r="223" spans="1:6" ht="15.75" x14ac:dyDescent="0.25">
      <c r="A223" s="19">
        <v>31</v>
      </c>
      <c r="B223" s="8" t="s">
        <v>41</v>
      </c>
      <c r="C223" s="11">
        <v>24</v>
      </c>
      <c r="D223" s="11">
        <v>23.2</v>
      </c>
      <c r="E223" s="11">
        <v>24.4</v>
      </c>
      <c r="F223" s="5"/>
    </row>
    <row r="224" spans="1:6" ht="15.75" x14ac:dyDescent="0.25">
      <c r="A224" s="19">
        <v>32</v>
      </c>
      <c r="B224" s="8" t="s">
        <v>42</v>
      </c>
      <c r="C224" s="11">
        <v>41.9</v>
      </c>
      <c r="D224" s="11">
        <v>61.1</v>
      </c>
      <c r="E224" s="11">
        <v>61.1</v>
      </c>
      <c r="F224" s="5"/>
    </row>
    <row r="225" spans="1:6" ht="36" customHeight="1" x14ac:dyDescent="0.25">
      <c r="A225" s="76" t="s">
        <v>53</v>
      </c>
      <c r="B225" s="77"/>
      <c r="C225" s="77"/>
      <c r="D225" s="77"/>
      <c r="E225" s="77"/>
      <c r="F225" s="78"/>
    </row>
    <row r="226" spans="1:6" ht="15.75" x14ac:dyDescent="0.25">
      <c r="A226" s="19">
        <v>1</v>
      </c>
      <c r="B226" s="2" t="s">
        <v>7</v>
      </c>
      <c r="C226" s="5"/>
      <c r="D226" s="5"/>
      <c r="E226" s="5"/>
      <c r="F226" s="5"/>
    </row>
    <row r="227" spans="1:6" ht="31.5" x14ac:dyDescent="0.25">
      <c r="A227" s="19">
        <v>2</v>
      </c>
      <c r="B227" s="13" t="s">
        <v>8</v>
      </c>
      <c r="C227" s="11">
        <f>AVERAGE(C228:C230)</f>
        <v>69.3</v>
      </c>
      <c r="D227" s="11">
        <f t="shared" ref="D227" si="20">AVERAGE(D228:D230)</f>
        <v>59.7</v>
      </c>
      <c r="E227" s="11" t="s">
        <v>16</v>
      </c>
      <c r="F227" s="5"/>
    </row>
    <row r="228" spans="1:6" ht="15.75" x14ac:dyDescent="0.25">
      <c r="A228" s="19">
        <v>3</v>
      </c>
      <c r="B228" s="3" t="s">
        <v>9</v>
      </c>
      <c r="C228" s="11">
        <v>74</v>
      </c>
      <c r="D228" s="11">
        <v>55</v>
      </c>
      <c r="E228" s="11" t="s">
        <v>16</v>
      </c>
      <c r="F228" s="5"/>
    </row>
    <row r="229" spans="1:6" ht="18" customHeight="1" x14ac:dyDescent="0.25">
      <c r="A229" s="19">
        <v>4</v>
      </c>
      <c r="B229" s="3" t="s">
        <v>21</v>
      </c>
      <c r="C229" s="11" t="s">
        <v>16</v>
      </c>
      <c r="D229" s="11" t="s">
        <v>16</v>
      </c>
      <c r="E229" s="11" t="s">
        <v>16</v>
      </c>
      <c r="F229" s="5"/>
    </row>
    <row r="230" spans="1:6" ht="31.5" x14ac:dyDescent="0.25">
      <c r="A230" s="19">
        <v>5</v>
      </c>
      <c r="B230" s="3" t="s">
        <v>10</v>
      </c>
      <c r="C230" s="11">
        <v>64.599999999999994</v>
      </c>
      <c r="D230" s="11">
        <v>64.400000000000006</v>
      </c>
      <c r="E230" s="11" t="s">
        <v>16</v>
      </c>
      <c r="F230" s="5"/>
    </row>
    <row r="231" spans="1:6" ht="15.75" x14ac:dyDescent="0.25">
      <c r="A231" s="19">
        <v>6</v>
      </c>
      <c r="B231" s="14" t="s">
        <v>17</v>
      </c>
      <c r="C231" s="11" t="s">
        <v>16</v>
      </c>
      <c r="D231" s="11" t="s">
        <v>16</v>
      </c>
      <c r="E231" s="11">
        <f>AVERAGE(E232:E234)</f>
        <v>68</v>
      </c>
      <c r="F231" s="5"/>
    </row>
    <row r="232" spans="1:6" ht="15.75" x14ac:dyDescent="0.25">
      <c r="A232" s="19">
        <v>7</v>
      </c>
      <c r="B232" s="3" t="s">
        <v>18</v>
      </c>
      <c r="C232" s="11" t="s">
        <v>16</v>
      </c>
      <c r="D232" s="11" t="s">
        <v>16</v>
      </c>
      <c r="E232" s="11">
        <v>68</v>
      </c>
      <c r="F232" s="5"/>
    </row>
    <row r="233" spans="1:6" ht="15.75" x14ac:dyDescent="0.25">
      <c r="A233" s="19">
        <v>8</v>
      </c>
      <c r="B233" s="3" t="s">
        <v>19</v>
      </c>
      <c r="C233" s="11" t="s">
        <v>16</v>
      </c>
      <c r="D233" s="11" t="s">
        <v>16</v>
      </c>
      <c r="E233" s="11" t="s">
        <v>16</v>
      </c>
      <c r="F233" s="5"/>
    </row>
    <row r="234" spans="1:6" ht="15.75" x14ac:dyDescent="0.25">
      <c r="A234" s="19">
        <v>9</v>
      </c>
      <c r="B234" s="3" t="s">
        <v>20</v>
      </c>
      <c r="C234" s="11" t="s">
        <v>16</v>
      </c>
      <c r="D234" s="11" t="s">
        <v>16</v>
      </c>
      <c r="E234" s="11" t="s">
        <v>16</v>
      </c>
      <c r="F234" s="5"/>
    </row>
    <row r="235" spans="1:6" ht="31.5" x14ac:dyDescent="0.25">
      <c r="A235" s="19">
        <v>10</v>
      </c>
      <c r="B235" s="14" t="s">
        <v>22</v>
      </c>
      <c r="C235" s="11">
        <f>AVERAGE(C236:C246)</f>
        <v>57.9</v>
      </c>
      <c r="D235" s="11">
        <f t="shared" ref="D235:E235" si="21">AVERAGE(D236:D246)</f>
        <v>67.400000000000006</v>
      </c>
      <c r="E235" s="12">
        <f t="shared" si="21"/>
        <v>67.224999999999994</v>
      </c>
      <c r="F235" s="5"/>
    </row>
    <row r="236" spans="1:6" ht="15.75" x14ac:dyDescent="0.25">
      <c r="A236" s="19">
        <v>11</v>
      </c>
      <c r="B236" s="8" t="s">
        <v>18</v>
      </c>
      <c r="C236" s="11" t="s">
        <v>16</v>
      </c>
      <c r="D236" s="11" t="s">
        <v>16</v>
      </c>
      <c r="E236" s="11" t="s">
        <v>16</v>
      </c>
      <c r="F236" s="5"/>
    </row>
    <row r="237" spans="1:6" ht="107.25" customHeight="1" x14ac:dyDescent="0.25">
      <c r="A237" s="19">
        <v>12</v>
      </c>
      <c r="B237" s="10" t="s">
        <v>11</v>
      </c>
      <c r="C237" s="11">
        <v>55</v>
      </c>
      <c r="D237" s="11">
        <v>69</v>
      </c>
      <c r="E237" s="11">
        <v>68.3</v>
      </c>
      <c r="F237" s="9" t="s">
        <v>54</v>
      </c>
    </row>
    <row r="238" spans="1:6" ht="15.75" x14ac:dyDescent="0.25">
      <c r="A238" s="19">
        <v>13</v>
      </c>
      <c r="B238" s="8" t="s">
        <v>19</v>
      </c>
      <c r="C238" s="11" t="s">
        <v>16</v>
      </c>
      <c r="D238" s="11" t="s">
        <v>16</v>
      </c>
      <c r="E238" s="11" t="s">
        <v>16</v>
      </c>
      <c r="F238" s="5"/>
    </row>
    <row r="239" spans="1:6" ht="15.75" x14ac:dyDescent="0.25">
      <c r="A239" s="19">
        <v>14</v>
      </c>
      <c r="B239" s="8" t="s">
        <v>23</v>
      </c>
      <c r="C239" s="11">
        <v>55</v>
      </c>
      <c r="D239" s="11">
        <v>55.5</v>
      </c>
      <c r="E239" s="11">
        <v>55.5</v>
      </c>
      <c r="F239" s="5"/>
    </row>
    <row r="240" spans="1:6" ht="15.75" x14ac:dyDescent="0.25">
      <c r="A240" s="19">
        <v>15</v>
      </c>
      <c r="B240" s="8" t="s">
        <v>24</v>
      </c>
      <c r="C240" s="11">
        <v>45</v>
      </c>
      <c r="D240" s="11">
        <v>68</v>
      </c>
      <c r="E240" s="11">
        <v>68</v>
      </c>
      <c r="F240" s="5"/>
    </row>
    <row r="241" spans="1:6" ht="15.75" x14ac:dyDescent="0.25">
      <c r="A241" s="19">
        <v>16</v>
      </c>
      <c r="B241" s="8" t="s">
        <v>25</v>
      </c>
      <c r="C241" s="11">
        <v>76.599999999999994</v>
      </c>
      <c r="D241" s="11">
        <v>77.099999999999994</v>
      </c>
      <c r="E241" s="11">
        <v>77.099999999999994</v>
      </c>
      <c r="F241" s="5"/>
    </row>
    <row r="242" spans="1:6" ht="15.75" x14ac:dyDescent="0.25">
      <c r="A242" s="19">
        <v>17</v>
      </c>
      <c r="B242" s="10" t="s">
        <v>26</v>
      </c>
      <c r="C242" s="11" t="s">
        <v>16</v>
      </c>
      <c r="D242" s="11" t="s">
        <v>16</v>
      </c>
      <c r="E242" s="11" t="s">
        <v>16</v>
      </c>
      <c r="F242" s="5"/>
    </row>
    <row r="243" spans="1:6" ht="15.75" x14ac:dyDescent="0.25">
      <c r="A243" s="19">
        <v>18</v>
      </c>
      <c r="B243" s="8" t="s">
        <v>27</v>
      </c>
      <c r="C243" s="11" t="s">
        <v>16</v>
      </c>
      <c r="D243" s="11" t="s">
        <v>16</v>
      </c>
      <c r="E243" s="11" t="s">
        <v>16</v>
      </c>
      <c r="F243" s="5"/>
    </row>
    <row r="244" spans="1:6" ht="15.75" x14ac:dyDescent="0.25">
      <c r="A244" s="19">
        <v>19</v>
      </c>
      <c r="B244" s="10" t="s">
        <v>28</v>
      </c>
      <c r="C244" s="11" t="s">
        <v>16</v>
      </c>
      <c r="D244" s="11" t="s">
        <v>16</v>
      </c>
      <c r="E244" s="11" t="s">
        <v>16</v>
      </c>
      <c r="F244" s="5"/>
    </row>
    <row r="245" spans="1:6" ht="19.5" customHeight="1" x14ac:dyDescent="0.25">
      <c r="A245" s="19">
        <v>20</v>
      </c>
      <c r="B245" s="8" t="s">
        <v>29</v>
      </c>
      <c r="C245" s="11" t="s">
        <v>16</v>
      </c>
      <c r="D245" s="11" t="s">
        <v>16</v>
      </c>
      <c r="E245" s="11" t="s">
        <v>16</v>
      </c>
      <c r="F245" s="5"/>
    </row>
    <row r="246" spans="1:6" ht="15.75" x14ac:dyDescent="0.25">
      <c r="A246" s="19">
        <v>21</v>
      </c>
      <c r="B246" s="8" t="s">
        <v>12</v>
      </c>
      <c r="C246" s="11" t="s">
        <v>16</v>
      </c>
      <c r="D246" s="11" t="s">
        <v>16</v>
      </c>
      <c r="E246" s="11" t="s">
        <v>16</v>
      </c>
      <c r="F246" s="5"/>
    </row>
    <row r="247" spans="1:6" ht="15.75" x14ac:dyDescent="0.25">
      <c r="A247" s="19">
        <v>22</v>
      </c>
      <c r="B247" s="15" t="s">
        <v>31</v>
      </c>
      <c r="C247" s="11">
        <v>55</v>
      </c>
      <c r="D247" s="11">
        <v>68</v>
      </c>
      <c r="E247" s="11">
        <v>68</v>
      </c>
      <c r="F247" s="5"/>
    </row>
    <row r="248" spans="1:6" ht="15.75" x14ac:dyDescent="0.25">
      <c r="A248" s="19">
        <v>23</v>
      </c>
      <c r="B248" s="14" t="s">
        <v>33</v>
      </c>
      <c r="C248" s="11">
        <v>55</v>
      </c>
      <c r="D248" s="11">
        <v>68</v>
      </c>
      <c r="E248" s="11">
        <v>68</v>
      </c>
      <c r="F248" s="5"/>
    </row>
    <row r="249" spans="1:6" ht="15.75" x14ac:dyDescent="0.25">
      <c r="A249" s="19">
        <v>24</v>
      </c>
      <c r="B249" s="14" t="s">
        <v>34</v>
      </c>
      <c r="C249" s="11" t="s">
        <v>16</v>
      </c>
      <c r="D249" s="11" t="s">
        <v>16</v>
      </c>
      <c r="E249" s="11" t="s">
        <v>16</v>
      </c>
      <c r="F249" s="5"/>
    </row>
    <row r="250" spans="1:6" ht="31.5" x14ac:dyDescent="0.25">
      <c r="A250" s="19">
        <v>25</v>
      </c>
      <c r="B250" s="14" t="s">
        <v>35</v>
      </c>
      <c r="C250" s="11"/>
      <c r="D250" s="11"/>
      <c r="E250" s="11"/>
      <c r="F250" s="5"/>
    </row>
    <row r="251" spans="1:6" ht="15.75" x14ac:dyDescent="0.25">
      <c r="A251" s="19">
        <v>26</v>
      </c>
      <c r="B251" s="3" t="s">
        <v>36</v>
      </c>
      <c r="C251" s="11">
        <v>15.6</v>
      </c>
      <c r="D251" s="11">
        <v>15.6</v>
      </c>
      <c r="E251" s="11" t="s">
        <v>16</v>
      </c>
      <c r="F251" s="5"/>
    </row>
    <row r="252" spans="1:6" ht="15.75" x14ac:dyDescent="0.25">
      <c r="A252" s="19">
        <v>27</v>
      </c>
      <c r="B252" s="8" t="s">
        <v>37</v>
      </c>
      <c r="C252" s="11" t="s">
        <v>16</v>
      </c>
      <c r="D252" s="11" t="s">
        <v>16</v>
      </c>
      <c r="E252" s="11" t="s">
        <v>16</v>
      </c>
      <c r="F252" s="5"/>
    </row>
    <row r="253" spans="1:6" ht="31.5" x14ac:dyDescent="0.25">
      <c r="A253" s="19">
        <v>28</v>
      </c>
      <c r="B253" s="8" t="s">
        <v>38</v>
      </c>
      <c r="C253" s="11">
        <v>55</v>
      </c>
      <c r="D253" s="11">
        <v>68</v>
      </c>
      <c r="E253" s="11">
        <v>68</v>
      </c>
      <c r="F253" s="5"/>
    </row>
    <row r="254" spans="1:6" ht="31.5" x14ac:dyDescent="0.25">
      <c r="A254" s="19">
        <v>29</v>
      </c>
      <c r="B254" s="8" t="s">
        <v>39</v>
      </c>
      <c r="C254" s="11">
        <v>55</v>
      </c>
      <c r="D254" s="11">
        <v>68</v>
      </c>
      <c r="E254" s="11">
        <v>68</v>
      </c>
      <c r="F254" s="5"/>
    </row>
    <row r="255" spans="1:6" ht="31.5" x14ac:dyDescent="0.25">
      <c r="A255" s="19">
        <v>30</v>
      </c>
      <c r="B255" s="8" t="s">
        <v>40</v>
      </c>
      <c r="C255" s="11">
        <v>54.5</v>
      </c>
      <c r="D255" s="11">
        <v>54.5</v>
      </c>
      <c r="E255" s="11" t="s">
        <v>16</v>
      </c>
      <c r="F255" s="5"/>
    </row>
    <row r="256" spans="1:6" ht="15.75" x14ac:dyDescent="0.25">
      <c r="A256" s="19">
        <v>31</v>
      </c>
      <c r="B256" s="8" t="s">
        <v>41</v>
      </c>
      <c r="C256" s="11">
        <v>5</v>
      </c>
      <c r="D256" s="11">
        <v>68</v>
      </c>
      <c r="E256" s="11">
        <v>68</v>
      </c>
      <c r="F256" s="5"/>
    </row>
    <row r="257" spans="1:16" ht="15.75" x14ac:dyDescent="0.25">
      <c r="A257" s="19">
        <v>32</v>
      </c>
      <c r="B257" s="8" t="s">
        <v>42</v>
      </c>
      <c r="C257" s="57">
        <v>5</v>
      </c>
      <c r="D257" s="11">
        <v>68</v>
      </c>
      <c r="E257" s="11">
        <v>68</v>
      </c>
      <c r="F257" s="5"/>
    </row>
    <row r="258" spans="1:16" ht="22.5" customHeight="1" x14ac:dyDescent="0.25">
      <c r="A258" s="76" t="s">
        <v>55</v>
      </c>
      <c r="B258" s="77"/>
      <c r="C258" s="77"/>
      <c r="D258" s="77"/>
      <c r="E258" s="77"/>
      <c r="F258" s="78"/>
    </row>
    <row r="259" spans="1:16" ht="100.5" customHeight="1" x14ac:dyDescent="0.25">
      <c r="A259" s="88" t="s">
        <v>65</v>
      </c>
      <c r="B259" s="88"/>
      <c r="C259" s="88"/>
      <c r="D259" s="88"/>
      <c r="E259" s="88"/>
      <c r="F259" s="88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ht="38.25" customHeight="1" x14ac:dyDescent="0.25">
      <c r="A260" s="89" t="s">
        <v>56</v>
      </c>
      <c r="B260" s="90"/>
      <c r="C260" s="90"/>
      <c r="D260" s="90"/>
      <c r="E260" s="90"/>
      <c r="F260" s="91"/>
    </row>
    <row r="261" spans="1:16" ht="15.75" x14ac:dyDescent="0.25">
      <c r="A261" s="19">
        <v>1</v>
      </c>
      <c r="B261" s="2" t="s">
        <v>7</v>
      </c>
      <c r="C261" s="11">
        <v>88.6</v>
      </c>
      <c r="D261" s="11">
        <v>98</v>
      </c>
      <c r="E261" s="57">
        <v>89.9</v>
      </c>
      <c r="F261" s="66"/>
    </row>
    <row r="262" spans="1:16" ht="31.5" x14ac:dyDescent="0.25">
      <c r="A262" s="19">
        <v>2</v>
      </c>
      <c r="B262" s="13" t="s">
        <v>8</v>
      </c>
      <c r="C262" s="11">
        <f>AVERAGE(C263:C265)</f>
        <v>86.3</v>
      </c>
      <c r="D262" s="62">
        <f t="shared" ref="D262" si="22">AVERAGE(D263:D265)</f>
        <v>98</v>
      </c>
      <c r="E262" s="12">
        <f>AVERAGE(E263:E265)</f>
        <v>88.176666666666662</v>
      </c>
      <c r="F262" s="67"/>
    </row>
    <row r="263" spans="1:16" ht="15.75" x14ac:dyDescent="0.25">
      <c r="A263" s="19">
        <v>3</v>
      </c>
      <c r="B263" s="3" t="s">
        <v>9</v>
      </c>
      <c r="C263" s="11">
        <v>92.9</v>
      </c>
      <c r="D263" s="11">
        <v>98</v>
      </c>
      <c r="E263" s="57">
        <v>98.15</v>
      </c>
      <c r="F263" s="67"/>
    </row>
    <row r="264" spans="1:16" ht="18" customHeight="1" x14ac:dyDescent="0.25">
      <c r="A264" s="19">
        <v>4</v>
      </c>
      <c r="B264" s="3" t="s">
        <v>21</v>
      </c>
      <c r="C264" s="11">
        <v>88</v>
      </c>
      <c r="D264" s="11">
        <v>98</v>
      </c>
      <c r="E264" s="57">
        <v>84.81</v>
      </c>
      <c r="F264" s="67"/>
    </row>
    <row r="265" spans="1:16" ht="31.5" x14ac:dyDescent="0.25">
      <c r="A265" s="19">
        <v>5</v>
      </c>
      <c r="B265" s="3" t="s">
        <v>10</v>
      </c>
      <c r="C265" s="11">
        <v>78</v>
      </c>
      <c r="D265" s="11">
        <v>98</v>
      </c>
      <c r="E265" s="57">
        <v>81.569999999999993</v>
      </c>
      <c r="F265" s="67"/>
    </row>
    <row r="266" spans="1:16" ht="15.75" x14ac:dyDescent="0.25">
      <c r="A266" s="19">
        <v>6</v>
      </c>
      <c r="B266" s="14" t="s">
        <v>17</v>
      </c>
      <c r="C266" s="12">
        <f>AVERAGE(C267:C269)</f>
        <v>93.263333333333335</v>
      </c>
      <c r="D266" s="11">
        <v>98</v>
      </c>
      <c r="E266" s="12">
        <f>AVERAGE(E267:E269)</f>
        <v>92.393333333333331</v>
      </c>
      <c r="F266" s="67"/>
    </row>
    <row r="267" spans="1:16" ht="15.75" x14ac:dyDescent="0.25">
      <c r="A267" s="19">
        <v>7</v>
      </c>
      <c r="B267" s="3" t="s">
        <v>18</v>
      </c>
      <c r="C267" s="11">
        <v>95</v>
      </c>
      <c r="D267" s="11">
        <v>98</v>
      </c>
      <c r="E267" s="57">
        <v>91.61</v>
      </c>
      <c r="F267" s="67"/>
    </row>
    <row r="268" spans="1:16" ht="15.75" x14ac:dyDescent="0.25">
      <c r="A268" s="19">
        <v>8</v>
      </c>
      <c r="B268" s="3" t="s">
        <v>19</v>
      </c>
      <c r="C268" s="11">
        <v>97.53</v>
      </c>
      <c r="D268" s="11">
        <v>98</v>
      </c>
      <c r="E268" s="57">
        <v>95.59</v>
      </c>
      <c r="F268" s="67"/>
    </row>
    <row r="269" spans="1:16" ht="15.75" x14ac:dyDescent="0.25">
      <c r="A269" s="19">
        <v>9</v>
      </c>
      <c r="B269" s="3" t="s">
        <v>20</v>
      </c>
      <c r="C269" s="11">
        <v>87.26</v>
      </c>
      <c r="D269" s="11">
        <v>98</v>
      </c>
      <c r="E269" s="57">
        <v>89.98</v>
      </c>
      <c r="F269" s="67"/>
    </row>
    <row r="270" spans="1:16" ht="31.5" x14ac:dyDescent="0.25">
      <c r="A270" s="19">
        <v>10</v>
      </c>
      <c r="B270" s="14" t="s">
        <v>22</v>
      </c>
      <c r="C270" s="12">
        <f>AVERAGE(C271:C281)</f>
        <v>82.148888888888891</v>
      </c>
      <c r="D270" s="11">
        <v>98</v>
      </c>
      <c r="E270" s="12">
        <f>AVERAGE(E271:E281)</f>
        <v>88.665555555555542</v>
      </c>
      <c r="F270" s="67"/>
    </row>
    <row r="271" spans="1:16" ht="15.75" x14ac:dyDescent="0.25">
      <c r="A271" s="19">
        <v>11</v>
      </c>
      <c r="B271" s="8" t="s">
        <v>18</v>
      </c>
      <c r="C271" s="11" t="s">
        <v>16</v>
      </c>
      <c r="D271" s="11" t="s">
        <v>16</v>
      </c>
      <c r="E271" s="62" t="s">
        <v>16</v>
      </c>
      <c r="F271" s="67"/>
    </row>
    <row r="272" spans="1:16" ht="15.75" x14ac:dyDescent="0.25">
      <c r="A272" s="19">
        <v>12</v>
      </c>
      <c r="B272" s="8" t="s">
        <v>11</v>
      </c>
      <c r="C272" s="11">
        <v>70.81</v>
      </c>
      <c r="D272" s="11">
        <v>98</v>
      </c>
      <c r="E272" s="57">
        <v>78.47</v>
      </c>
      <c r="F272" s="67"/>
    </row>
    <row r="273" spans="1:6" ht="15.75" x14ac:dyDescent="0.25">
      <c r="A273" s="19">
        <v>13</v>
      </c>
      <c r="B273" s="8" t="s">
        <v>19</v>
      </c>
      <c r="C273" s="11" t="s">
        <v>16</v>
      </c>
      <c r="D273" s="11" t="s">
        <v>16</v>
      </c>
      <c r="E273" s="62" t="s">
        <v>16</v>
      </c>
      <c r="F273" s="67"/>
    </row>
    <row r="274" spans="1:6" ht="15.75" x14ac:dyDescent="0.25">
      <c r="A274" s="19">
        <v>14</v>
      </c>
      <c r="B274" s="8" t="s">
        <v>23</v>
      </c>
      <c r="C274" s="11">
        <v>87</v>
      </c>
      <c r="D274" s="11">
        <v>98</v>
      </c>
      <c r="E274" s="57">
        <v>90.86</v>
      </c>
      <c r="F274" s="67"/>
    </row>
    <row r="275" spans="1:6" ht="15.75" x14ac:dyDescent="0.25">
      <c r="A275" s="19">
        <v>15</v>
      </c>
      <c r="B275" s="8" t="s">
        <v>24</v>
      </c>
      <c r="C275" s="11">
        <v>88.91</v>
      </c>
      <c r="D275" s="11">
        <v>98</v>
      </c>
      <c r="E275" s="57">
        <v>92.4</v>
      </c>
      <c r="F275" s="67"/>
    </row>
    <row r="276" spans="1:6" ht="15.75" x14ac:dyDescent="0.25">
      <c r="A276" s="19">
        <v>16</v>
      </c>
      <c r="B276" s="8" t="s">
        <v>25</v>
      </c>
      <c r="C276" s="11">
        <v>94</v>
      </c>
      <c r="D276" s="11">
        <v>98</v>
      </c>
      <c r="E276" s="57">
        <v>91.19</v>
      </c>
      <c r="F276" s="67"/>
    </row>
    <row r="277" spans="1:6" ht="15.75" x14ac:dyDescent="0.25">
      <c r="A277" s="19">
        <v>17</v>
      </c>
      <c r="B277" s="10" t="s">
        <v>26</v>
      </c>
      <c r="C277" s="11">
        <v>86.3</v>
      </c>
      <c r="D277" s="11">
        <v>98</v>
      </c>
      <c r="E277" s="57">
        <v>93.47</v>
      </c>
      <c r="F277" s="67"/>
    </row>
    <row r="278" spans="1:6" ht="15.75" x14ac:dyDescent="0.25">
      <c r="A278" s="19">
        <v>18</v>
      </c>
      <c r="B278" s="8" t="s">
        <v>27</v>
      </c>
      <c r="C278" s="11">
        <v>72.319999999999993</v>
      </c>
      <c r="D278" s="11">
        <v>98</v>
      </c>
      <c r="E278" s="57">
        <v>94.17</v>
      </c>
      <c r="F278" s="67"/>
    </row>
    <row r="279" spans="1:6" ht="15.75" x14ac:dyDescent="0.25">
      <c r="A279" s="19">
        <v>19</v>
      </c>
      <c r="B279" s="10" t="s">
        <v>28</v>
      </c>
      <c r="C279" s="11">
        <v>89</v>
      </c>
      <c r="D279" s="11">
        <v>98</v>
      </c>
      <c r="E279" s="57">
        <v>87.37</v>
      </c>
      <c r="F279" s="67"/>
    </row>
    <row r="280" spans="1:6" ht="17.25" customHeight="1" x14ac:dyDescent="0.25">
      <c r="A280" s="19">
        <v>20</v>
      </c>
      <c r="B280" s="8" t="s">
        <v>29</v>
      </c>
      <c r="C280" s="11">
        <v>86</v>
      </c>
      <c r="D280" s="11">
        <v>98</v>
      </c>
      <c r="E280" s="57">
        <v>76.150000000000006</v>
      </c>
      <c r="F280" s="67"/>
    </row>
    <row r="281" spans="1:6" ht="15.75" x14ac:dyDescent="0.25">
      <c r="A281" s="19">
        <v>21</v>
      </c>
      <c r="B281" s="8" t="s">
        <v>12</v>
      </c>
      <c r="C281" s="11">
        <v>65</v>
      </c>
      <c r="D281" s="11">
        <v>98</v>
      </c>
      <c r="E281" s="57">
        <v>93.91</v>
      </c>
      <c r="F281" s="67"/>
    </row>
    <row r="282" spans="1:6" ht="15.75" x14ac:dyDescent="0.25">
      <c r="A282" s="19">
        <v>22</v>
      </c>
      <c r="B282" s="15" t="s">
        <v>31</v>
      </c>
      <c r="C282" s="11">
        <v>91.84</v>
      </c>
      <c r="D282" s="11">
        <v>98</v>
      </c>
      <c r="E282" s="57">
        <v>93.98</v>
      </c>
      <c r="F282" s="67"/>
    </row>
    <row r="283" spans="1:6" ht="15.75" x14ac:dyDescent="0.25">
      <c r="A283" s="19">
        <v>23</v>
      </c>
      <c r="B283" s="14" t="s">
        <v>33</v>
      </c>
      <c r="C283" s="11">
        <v>96</v>
      </c>
      <c r="D283" s="11">
        <v>98</v>
      </c>
      <c r="E283" s="57">
        <v>91.61</v>
      </c>
      <c r="F283" s="67"/>
    </row>
    <row r="284" spans="1:6" ht="15.75" x14ac:dyDescent="0.25">
      <c r="A284" s="19">
        <v>24</v>
      </c>
      <c r="B284" s="14" t="s">
        <v>34</v>
      </c>
      <c r="C284" s="11">
        <v>62</v>
      </c>
      <c r="D284" s="11">
        <v>98</v>
      </c>
      <c r="E284" s="57">
        <v>78.78</v>
      </c>
      <c r="F284" s="67"/>
    </row>
    <row r="285" spans="1:6" ht="31.5" x14ac:dyDescent="0.25">
      <c r="A285" s="19">
        <v>25</v>
      </c>
      <c r="B285" s="14" t="s">
        <v>35</v>
      </c>
      <c r="C285" s="12">
        <f>AVERAGE(C286:C292)</f>
        <v>88.908571428571435</v>
      </c>
      <c r="D285" s="11">
        <v>98</v>
      </c>
      <c r="E285" s="12">
        <f>AVERAGE(E286:E292)</f>
        <v>89.860000000000014</v>
      </c>
      <c r="F285" s="67"/>
    </row>
    <row r="286" spans="1:6" ht="15.75" x14ac:dyDescent="0.25">
      <c r="A286" s="19">
        <v>26</v>
      </c>
      <c r="B286" s="3" t="s">
        <v>36</v>
      </c>
      <c r="C286" s="11">
        <v>92.36</v>
      </c>
      <c r="D286" s="11">
        <v>98</v>
      </c>
      <c r="E286" s="57">
        <v>91.84</v>
      </c>
      <c r="F286" s="67"/>
    </row>
    <row r="287" spans="1:6" ht="15.75" x14ac:dyDescent="0.25">
      <c r="A287" s="19">
        <v>27</v>
      </c>
      <c r="B287" s="8" t="s">
        <v>37</v>
      </c>
      <c r="C287" s="11">
        <v>68</v>
      </c>
      <c r="D287" s="11">
        <v>98</v>
      </c>
      <c r="E287" s="57">
        <v>72.7</v>
      </c>
      <c r="F287" s="67"/>
    </row>
    <row r="288" spans="1:6" ht="31.5" x14ac:dyDescent="0.25">
      <c r="A288" s="19">
        <v>28</v>
      </c>
      <c r="B288" s="8" t="s">
        <v>38</v>
      </c>
      <c r="C288" s="11">
        <v>85</v>
      </c>
      <c r="D288" s="11">
        <v>98</v>
      </c>
      <c r="E288" s="57">
        <v>90.41</v>
      </c>
      <c r="F288" s="67"/>
    </row>
    <row r="289" spans="1:6" ht="31.5" x14ac:dyDescent="0.25">
      <c r="A289" s="19">
        <v>29</v>
      </c>
      <c r="B289" s="8" t="s">
        <v>39</v>
      </c>
      <c r="C289" s="11">
        <v>90</v>
      </c>
      <c r="D289" s="11">
        <v>98</v>
      </c>
      <c r="E289" s="57">
        <v>90.65</v>
      </c>
      <c r="F289" s="67"/>
    </row>
    <row r="290" spans="1:6" ht="31.5" x14ac:dyDescent="0.25">
      <c r="A290" s="19">
        <v>30</v>
      </c>
      <c r="B290" s="8" t="s">
        <v>40</v>
      </c>
      <c r="C290" s="11">
        <v>99</v>
      </c>
      <c r="D290" s="11">
        <v>98</v>
      </c>
      <c r="E290" s="57">
        <v>90.54</v>
      </c>
      <c r="F290" s="67"/>
    </row>
    <row r="291" spans="1:6" ht="15.75" x14ac:dyDescent="0.25">
      <c r="A291" s="19">
        <v>31</v>
      </c>
      <c r="B291" s="8" t="s">
        <v>41</v>
      </c>
      <c r="C291" s="11">
        <v>92</v>
      </c>
      <c r="D291" s="11">
        <v>98</v>
      </c>
      <c r="E291" s="57">
        <v>93.54</v>
      </c>
      <c r="F291" s="67"/>
    </row>
    <row r="292" spans="1:6" ht="15.75" x14ac:dyDescent="0.25">
      <c r="A292" s="19">
        <v>32</v>
      </c>
      <c r="B292" s="8" t="s">
        <v>42</v>
      </c>
      <c r="C292" s="20">
        <v>96</v>
      </c>
      <c r="D292" s="11">
        <v>98</v>
      </c>
      <c r="E292" s="57">
        <v>99.34</v>
      </c>
      <c r="F292" s="68"/>
    </row>
    <row r="293" spans="1:6" ht="53.25" customHeight="1" x14ac:dyDescent="0.25">
      <c r="A293" s="76" t="s">
        <v>57</v>
      </c>
      <c r="B293" s="77"/>
      <c r="C293" s="77"/>
      <c r="D293" s="77"/>
      <c r="E293" s="77"/>
      <c r="F293" s="78"/>
    </row>
    <row r="294" spans="1:6" ht="15.75" x14ac:dyDescent="0.25">
      <c r="A294" s="6">
        <v>1</v>
      </c>
      <c r="B294" s="2" t="s">
        <v>7</v>
      </c>
      <c r="C294" s="20">
        <v>90</v>
      </c>
      <c r="D294" s="20">
        <v>90</v>
      </c>
      <c r="E294" s="20">
        <v>95.5</v>
      </c>
      <c r="F294" s="5"/>
    </row>
    <row r="295" spans="1:6" ht="31.5" x14ac:dyDescent="0.25">
      <c r="A295" s="6">
        <v>2</v>
      </c>
      <c r="B295" s="14" t="s">
        <v>22</v>
      </c>
      <c r="C295" s="20">
        <v>90</v>
      </c>
      <c r="D295" s="20">
        <v>90</v>
      </c>
      <c r="E295" s="20">
        <v>95.5</v>
      </c>
      <c r="F295" s="5"/>
    </row>
    <row r="296" spans="1:6" ht="15.75" x14ac:dyDescent="0.25">
      <c r="A296" s="6">
        <v>3</v>
      </c>
      <c r="B296" s="8" t="s">
        <v>18</v>
      </c>
      <c r="C296" s="20">
        <v>90</v>
      </c>
      <c r="D296" s="20">
        <v>90</v>
      </c>
      <c r="E296" s="20">
        <v>95.5</v>
      </c>
      <c r="F296" s="5"/>
    </row>
    <row r="297" spans="1:6" ht="15.75" x14ac:dyDescent="0.25">
      <c r="A297" s="6">
        <v>4</v>
      </c>
      <c r="B297" s="8" t="s">
        <v>11</v>
      </c>
      <c r="C297" s="20">
        <v>90</v>
      </c>
      <c r="D297" s="20">
        <v>90</v>
      </c>
      <c r="E297" s="20">
        <v>95.5</v>
      </c>
      <c r="F297" s="5"/>
    </row>
    <row r="298" spans="1:6" ht="15.75" x14ac:dyDescent="0.25">
      <c r="A298" s="6">
        <v>5</v>
      </c>
      <c r="B298" s="8" t="s">
        <v>19</v>
      </c>
      <c r="C298" s="20">
        <v>90</v>
      </c>
      <c r="D298" s="20">
        <v>90</v>
      </c>
      <c r="E298" s="20">
        <v>95.5</v>
      </c>
      <c r="F298" s="5"/>
    </row>
    <row r="299" spans="1:6" ht="15.75" x14ac:dyDescent="0.25">
      <c r="A299" s="6">
        <v>6</v>
      </c>
      <c r="B299" s="8" t="s">
        <v>23</v>
      </c>
      <c r="C299" s="20">
        <v>90</v>
      </c>
      <c r="D299" s="20">
        <v>90</v>
      </c>
      <c r="E299" s="20">
        <v>95.5</v>
      </c>
      <c r="F299" s="5"/>
    </row>
    <row r="300" spans="1:6" ht="15.75" x14ac:dyDescent="0.25">
      <c r="A300" s="6">
        <v>7</v>
      </c>
      <c r="B300" s="8" t="s">
        <v>24</v>
      </c>
      <c r="C300" s="20">
        <v>90</v>
      </c>
      <c r="D300" s="20">
        <v>90</v>
      </c>
      <c r="E300" s="20">
        <v>95.5</v>
      </c>
      <c r="F300" s="5"/>
    </row>
    <row r="301" spans="1:6" ht="15.75" x14ac:dyDescent="0.25">
      <c r="A301" s="6">
        <v>8</v>
      </c>
      <c r="B301" s="8" t="s">
        <v>25</v>
      </c>
      <c r="C301" s="20">
        <v>90</v>
      </c>
      <c r="D301" s="20">
        <v>90</v>
      </c>
      <c r="E301" s="20">
        <v>95.5</v>
      </c>
      <c r="F301" s="5"/>
    </row>
    <row r="302" spans="1:6" ht="15.75" x14ac:dyDescent="0.25">
      <c r="A302" s="6">
        <v>9</v>
      </c>
      <c r="B302" s="10" t="s">
        <v>26</v>
      </c>
      <c r="C302" s="20">
        <v>90</v>
      </c>
      <c r="D302" s="20">
        <v>90</v>
      </c>
      <c r="E302" s="20">
        <v>95.5</v>
      </c>
      <c r="F302" s="5"/>
    </row>
    <row r="303" spans="1:6" ht="15.75" x14ac:dyDescent="0.25">
      <c r="A303" s="6">
        <v>10</v>
      </c>
      <c r="B303" s="8" t="s">
        <v>27</v>
      </c>
      <c r="C303" s="20">
        <v>90</v>
      </c>
      <c r="D303" s="20">
        <v>90</v>
      </c>
      <c r="E303" s="20">
        <v>95.5</v>
      </c>
      <c r="F303" s="5"/>
    </row>
    <row r="304" spans="1:6" ht="15.75" x14ac:dyDescent="0.25">
      <c r="A304" s="6">
        <v>11</v>
      </c>
      <c r="B304" s="10" t="s">
        <v>28</v>
      </c>
      <c r="C304" s="20">
        <v>90</v>
      </c>
      <c r="D304" s="20">
        <v>90</v>
      </c>
      <c r="E304" s="20">
        <v>95.5</v>
      </c>
      <c r="F304" s="5"/>
    </row>
    <row r="305" spans="1:6" ht="20.25" customHeight="1" x14ac:dyDescent="0.25">
      <c r="A305" s="6">
        <v>12</v>
      </c>
      <c r="B305" s="8" t="s">
        <v>29</v>
      </c>
      <c r="C305" s="20">
        <v>90</v>
      </c>
      <c r="D305" s="20">
        <v>90</v>
      </c>
      <c r="E305" s="20">
        <v>95.5</v>
      </c>
      <c r="F305" s="5"/>
    </row>
    <row r="306" spans="1:6" ht="15.75" x14ac:dyDescent="0.25">
      <c r="A306" s="6">
        <v>13</v>
      </c>
      <c r="B306" s="8" t="s">
        <v>12</v>
      </c>
      <c r="C306" s="20">
        <v>90</v>
      </c>
      <c r="D306" s="20">
        <v>90</v>
      </c>
      <c r="E306" s="20">
        <v>95.5</v>
      </c>
      <c r="F306" s="5"/>
    </row>
    <row r="307" spans="1:6" ht="36.75" customHeight="1" x14ac:dyDescent="0.25">
      <c r="A307" s="76" t="s">
        <v>58</v>
      </c>
      <c r="B307" s="77"/>
      <c r="C307" s="77"/>
      <c r="D307" s="77"/>
      <c r="E307" s="77"/>
      <c r="F307" s="78"/>
    </row>
    <row r="308" spans="1:6" ht="15.75" x14ac:dyDescent="0.25">
      <c r="A308" s="19">
        <v>1</v>
      </c>
      <c r="B308" s="2" t="s">
        <v>7</v>
      </c>
      <c r="C308" s="11">
        <v>111.1</v>
      </c>
      <c r="D308" s="11">
        <v>103</v>
      </c>
      <c r="E308" s="11">
        <v>110</v>
      </c>
      <c r="F308" s="5"/>
    </row>
    <row r="309" spans="1:6" ht="31.5" x14ac:dyDescent="0.25">
      <c r="A309" s="19">
        <v>2</v>
      </c>
      <c r="B309" s="13" t="s">
        <v>8</v>
      </c>
      <c r="C309" s="11">
        <f>AVERAGE(C310:C312)</f>
        <v>122</v>
      </c>
      <c r="D309" s="11">
        <f t="shared" ref="D309:E309" si="23">AVERAGE(D310:D312)</f>
        <v>103</v>
      </c>
      <c r="E309" s="11">
        <f t="shared" si="23"/>
        <v>105</v>
      </c>
      <c r="F309" s="5"/>
    </row>
    <row r="310" spans="1:6" ht="15.75" x14ac:dyDescent="0.25">
      <c r="A310" s="19">
        <v>3</v>
      </c>
      <c r="B310" s="3" t="s">
        <v>9</v>
      </c>
      <c r="C310" s="11">
        <v>122</v>
      </c>
      <c r="D310" s="11">
        <v>103</v>
      </c>
      <c r="E310" s="11">
        <v>105</v>
      </c>
      <c r="F310" s="5"/>
    </row>
    <row r="311" spans="1:6" ht="19.5" customHeight="1" x14ac:dyDescent="0.25">
      <c r="A311" s="19">
        <v>4</v>
      </c>
      <c r="B311" s="3" t="s">
        <v>21</v>
      </c>
      <c r="C311" s="11" t="s">
        <v>16</v>
      </c>
      <c r="D311" s="11" t="s">
        <v>16</v>
      </c>
      <c r="E311" s="11" t="s">
        <v>16</v>
      </c>
      <c r="F311" s="5"/>
    </row>
    <row r="312" spans="1:6" ht="31.5" x14ac:dyDescent="0.25">
      <c r="A312" s="19">
        <v>5</v>
      </c>
      <c r="B312" s="3" t="s">
        <v>10</v>
      </c>
      <c r="C312" s="11" t="s">
        <v>16</v>
      </c>
      <c r="D312" s="11" t="s">
        <v>16</v>
      </c>
      <c r="E312" s="11" t="s">
        <v>16</v>
      </c>
      <c r="F312" s="5"/>
    </row>
    <row r="313" spans="1:6" ht="15.75" x14ac:dyDescent="0.25">
      <c r="A313" s="19">
        <v>6</v>
      </c>
      <c r="B313" s="14" t="s">
        <v>17</v>
      </c>
      <c r="C313" s="11"/>
      <c r="D313" s="11"/>
      <c r="E313" s="11"/>
      <c r="F313" s="5"/>
    </row>
    <row r="314" spans="1:6" ht="15.75" x14ac:dyDescent="0.25">
      <c r="A314" s="19">
        <v>7</v>
      </c>
      <c r="B314" s="3" t="s">
        <v>18</v>
      </c>
      <c r="C314" s="11" t="s">
        <v>16</v>
      </c>
      <c r="D314" s="11" t="s">
        <v>16</v>
      </c>
      <c r="E314" s="11" t="s">
        <v>16</v>
      </c>
      <c r="F314" s="5"/>
    </row>
    <row r="315" spans="1:6" ht="15.75" x14ac:dyDescent="0.25">
      <c r="A315" s="19">
        <v>8</v>
      </c>
      <c r="B315" s="3" t="s">
        <v>19</v>
      </c>
      <c r="C315" s="11" t="s">
        <v>16</v>
      </c>
      <c r="D315" s="11">
        <v>103</v>
      </c>
      <c r="E315" s="11">
        <v>114</v>
      </c>
      <c r="F315" s="5"/>
    </row>
    <row r="316" spans="1:6" ht="15.75" x14ac:dyDescent="0.25">
      <c r="A316" s="19">
        <v>9</v>
      </c>
      <c r="B316" s="3" t="s">
        <v>20</v>
      </c>
      <c r="C316" s="11">
        <v>104</v>
      </c>
      <c r="D316" s="11">
        <v>103</v>
      </c>
      <c r="E316" s="11">
        <v>107</v>
      </c>
      <c r="F316" s="5"/>
    </row>
    <row r="317" spans="1:6" ht="31.5" x14ac:dyDescent="0.25">
      <c r="A317" s="19">
        <v>10</v>
      </c>
      <c r="B317" s="14" t="s">
        <v>22</v>
      </c>
      <c r="C317" s="12">
        <f>AVERAGE(C318:C328)</f>
        <v>106.875</v>
      </c>
      <c r="D317" s="11">
        <f t="shared" ref="D317:E317" si="24">AVERAGE(D318:D328)</f>
        <v>103.5</v>
      </c>
      <c r="E317" s="11">
        <f t="shared" si="24"/>
        <v>117.5</v>
      </c>
      <c r="F317" s="5"/>
    </row>
    <row r="318" spans="1:6" ht="15.75" x14ac:dyDescent="0.25">
      <c r="A318" s="19">
        <v>11</v>
      </c>
      <c r="B318" s="8" t="s">
        <v>18</v>
      </c>
      <c r="C318" s="11" t="s">
        <v>16</v>
      </c>
      <c r="D318" s="11" t="s">
        <v>16</v>
      </c>
      <c r="E318" s="11" t="s">
        <v>16</v>
      </c>
      <c r="F318" s="5"/>
    </row>
    <row r="319" spans="1:6" ht="15.75" x14ac:dyDescent="0.25">
      <c r="A319" s="19">
        <v>12</v>
      </c>
      <c r="B319" s="8" t="s">
        <v>11</v>
      </c>
      <c r="C319" s="11">
        <v>103</v>
      </c>
      <c r="D319" s="11">
        <v>103</v>
      </c>
      <c r="E319" s="11">
        <v>110</v>
      </c>
      <c r="F319" s="5"/>
    </row>
    <row r="320" spans="1:6" ht="15.75" x14ac:dyDescent="0.25">
      <c r="A320" s="19">
        <v>13</v>
      </c>
      <c r="B320" s="8" t="s">
        <v>19</v>
      </c>
      <c r="C320" s="11" t="s">
        <v>16</v>
      </c>
      <c r="D320" s="11" t="s">
        <v>16</v>
      </c>
      <c r="E320" s="11" t="s">
        <v>16</v>
      </c>
      <c r="F320" s="5"/>
    </row>
    <row r="321" spans="1:6" ht="15.75" x14ac:dyDescent="0.25">
      <c r="A321" s="19">
        <v>14</v>
      </c>
      <c r="B321" s="8" t="s">
        <v>23</v>
      </c>
      <c r="C321" s="11">
        <v>102</v>
      </c>
      <c r="D321" s="11">
        <v>103</v>
      </c>
      <c r="E321" s="11">
        <v>125</v>
      </c>
      <c r="F321" s="5"/>
    </row>
    <row r="322" spans="1:6" ht="15.75" x14ac:dyDescent="0.25">
      <c r="A322" s="19">
        <v>15</v>
      </c>
      <c r="B322" s="8" t="s">
        <v>24</v>
      </c>
      <c r="C322" s="11">
        <v>102</v>
      </c>
      <c r="D322" s="11">
        <v>102</v>
      </c>
      <c r="E322" s="11" t="s">
        <v>16</v>
      </c>
      <c r="F322" s="5"/>
    </row>
    <row r="323" spans="1:6" ht="15.75" x14ac:dyDescent="0.25">
      <c r="A323" s="19">
        <v>16</v>
      </c>
      <c r="B323" s="8" t="s">
        <v>25</v>
      </c>
      <c r="C323" s="11">
        <v>102</v>
      </c>
      <c r="D323" s="11">
        <v>102</v>
      </c>
      <c r="E323" s="11" t="s">
        <v>16</v>
      </c>
      <c r="F323" s="5"/>
    </row>
    <row r="324" spans="1:6" ht="15.75" x14ac:dyDescent="0.25">
      <c r="A324" s="19">
        <v>17</v>
      </c>
      <c r="B324" s="10" t="s">
        <v>26</v>
      </c>
      <c r="C324" s="11">
        <v>112</v>
      </c>
      <c r="D324" s="11">
        <v>112</v>
      </c>
      <c r="E324" s="11" t="s">
        <v>16</v>
      </c>
      <c r="F324" s="5"/>
    </row>
    <row r="325" spans="1:6" ht="15.75" x14ac:dyDescent="0.25">
      <c r="A325" s="19">
        <v>18</v>
      </c>
      <c r="B325" s="8" t="s">
        <v>27</v>
      </c>
      <c r="C325" s="11">
        <v>102</v>
      </c>
      <c r="D325" s="11">
        <v>102</v>
      </c>
      <c r="E325" s="11" t="s">
        <v>16</v>
      </c>
      <c r="F325" s="5"/>
    </row>
    <row r="326" spans="1:6" ht="15.75" x14ac:dyDescent="0.25">
      <c r="A326" s="19">
        <v>19</v>
      </c>
      <c r="B326" s="10" t="s">
        <v>28</v>
      </c>
      <c r="C326" s="11">
        <v>130</v>
      </c>
      <c r="D326" s="11">
        <v>102</v>
      </c>
      <c r="E326" s="11" t="s">
        <v>16</v>
      </c>
      <c r="F326" s="5"/>
    </row>
    <row r="327" spans="1:6" ht="17.25" customHeight="1" x14ac:dyDescent="0.25">
      <c r="A327" s="19">
        <v>20</v>
      </c>
      <c r="B327" s="8" t="s">
        <v>29</v>
      </c>
      <c r="C327" s="11">
        <v>102</v>
      </c>
      <c r="D327" s="11">
        <v>102</v>
      </c>
      <c r="E327" s="11" t="s">
        <v>16</v>
      </c>
      <c r="F327" s="5"/>
    </row>
    <row r="328" spans="1:6" ht="15.75" x14ac:dyDescent="0.25">
      <c r="A328" s="19">
        <v>21</v>
      </c>
      <c r="B328" s="8" t="s">
        <v>12</v>
      </c>
      <c r="C328" s="11" t="s">
        <v>16</v>
      </c>
      <c r="D328" s="11" t="s">
        <v>16</v>
      </c>
      <c r="E328" s="11" t="s">
        <v>16</v>
      </c>
      <c r="F328" s="5"/>
    </row>
    <row r="329" spans="1:6" ht="15.75" x14ac:dyDescent="0.25">
      <c r="A329" s="19">
        <v>22</v>
      </c>
      <c r="B329" s="15" t="s">
        <v>31</v>
      </c>
      <c r="C329" s="11">
        <v>103</v>
      </c>
      <c r="D329" s="11">
        <v>103</v>
      </c>
      <c r="E329" s="11">
        <v>103</v>
      </c>
      <c r="F329" s="5"/>
    </row>
    <row r="330" spans="1:6" ht="15.75" x14ac:dyDescent="0.25">
      <c r="A330" s="19">
        <v>23</v>
      </c>
      <c r="B330" s="14" t="s">
        <v>33</v>
      </c>
      <c r="C330" s="11" t="s">
        <v>16</v>
      </c>
      <c r="D330" s="11" t="s">
        <v>16</v>
      </c>
      <c r="E330" s="11" t="s">
        <v>16</v>
      </c>
      <c r="F330" s="5"/>
    </row>
    <row r="331" spans="1:6" ht="15.75" x14ac:dyDescent="0.25">
      <c r="A331" s="19">
        <v>24</v>
      </c>
      <c r="B331" s="14" t="s">
        <v>34</v>
      </c>
      <c r="C331" s="11" t="s">
        <v>16</v>
      </c>
      <c r="D331" s="11" t="s">
        <v>16</v>
      </c>
      <c r="E331" s="11" t="s">
        <v>16</v>
      </c>
      <c r="F331" s="5"/>
    </row>
    <row r="332" spans="1:6" ht="31.5" x14ac:dyDescent="0.25">
      <c r="A332" s="19">
        <v>25</v>
      </c>
      <c r="B332" s="14" t="s">
        <v>35</v>
      </c>
      <c r="C332" s="11">
        <f>AVERAGE(C333:C339)</f>
        <v>102</v>
      </c>
      <c r="D332" s="12">
        <f t="shared" ref="D332:E332" si="25">AVERAGE(D333:D339)</f>
        <v>102.75</v>
      </c>
      <c r="E332" s="11">
        <f t="shared" si="25"/>
        <v>103</v>
      </c>
      <c r="F332" s="5"/>
    </row>
    <row r="333" spans="1:6" ht="15.75" x14ac:dyDescent="0.25">
      <c r="A333" s="19">
        <v>26</v>
      </c>
      <c r="B333" s="3" t="s">
        <v>36</v>
      </c>
      <c r="C333" s="11">
        <v>102</v>
      </c>
      <c r="D333" s="11">
        <v>103</v>
      </c>
      <c r="E333" s="11">
        <v>103</v>
      </c>
      <c r="F333" s="5"/>
    </row>
    <row r="334" spans="1:6" ht="15.75" x14ac:dyDescent="0.25">
      <c r="A334" s="19">
        <v>27</v>
      </c>
      <c r="B334" s="8" t="s">
        <v>37</v>
      </c>
      <c r="C334" s="11" t="s">
        <v>16</v>
      </c>
      <c r="D334" s="11" t="s">
        <v>16</v>
      </c>
      <c r="E334" s="11" t="s">
        <v>16</v>
      </c>
      <c r="F334" s="5"/>
    </row>
    <row r="335" spans="1:6" ht="31.5" x14ac:dyDescent="0.25">
      <c r="A335" s="19">
        <v>28</v>
      </c>
      <c r="B335" s="8" t="s">
        <v>38</v>
      </c>
      <c r="C335" s="11" t="s">
        <v>16</v>
      </c>
      <c r="D335" s="11" t="s">
        <v>16</v>
      </c>
      <c r="E335" s="11" t="s">
        <v>16</v>
      </c>
      <c r="F335" s="5"/>
    </row>
    <row r="336" spans="1:6" ht="31.5" x14ac:dyDescent="0.25">
      <c r="A336" s="19">
        <v>29</v>
      </c>
      <c r="B336" s="8" t="s">
        <v>39</v>
      </c>
      <c r="C336" s="11">
        <v>102</v>
      </c>
      <c r="D336" s="11">
        <v>103</v>
      </c>
      <c r="E336" s="11">
        <v>103</v>
      </c>
      <c r="F336" s="5"/>
    </row>
    <row r="337" spans="1:6" ht="31.5" x14ac:dyDescent="0.25">
      <c r="A337" s="19">
        <v>30</v>
      </c>
      <c r="B337" s="8" t="s">
        <v>40</v>
      </c>
      <c r="C337" s="11" t="s">
        <v>16</v>
      </c>
      <c r="D337" s="11" t="s">
        <v>16</v>
      </c>
      <c r="E337" s="11" t="s">
        <v>16</v>
      </c>
      <c r="F337" s="5"/>
    </row>
    <row r="338" spans="1:6" ht="15.75" x14ac:dyDescent="0.25">
      <c r="A338" s="19">
        <v>31</v>
      </c>
      <c r="B338" s="8" t="s">
        <v>41</v>
      </c>
      <c r="C338" s="11">
        <v>102</v>
      </c>
      <c r="D338" s="11">
        <v>103</v>
      </c>
      <c r="E338" s="11">
        <v>103</v>
      </c>
      <c r="F338" s="5"/>
    </row>
    <row r="339" spans="1:6" ht="15.75" x14ac:dyDescent="0.25">
      <c r="A339" s="19">
        <v>32</v>
      </c>
      <c r="B339" s="8" t="s">
        <v>42</v>
      </c>
      <c r="C339" s="11">
        <v>102</v>
      </c>
      <c r="D339" s="11">
        <v>102</v>
      </c>
      <c r="E339" s="11">
        <v>103</v>
      </c>
      <c r="F339" s="5"/>
    </row>
    <row r="340" spans="1:6" ht="36.75" customHeight="1" x14ac:dyDescent="0.25">
      <c r="A340" s="76" t="s">
        <v>59</v>
      </c>
      <c r="B340" s="77"/>
      <c r="C340" s="77"/>
      <c r="D340" s="77"/>
      <c r="E340" s="77"/>
      <c r="F340" s="78"/>
    </row>
    <row r="341" spans="1:6" ht="15.75" x14ac:dyDescent="0.25">
      <c r="A341" s="19">
        <v>1</v>
      </c>
      <c r="B341" s="2" t="s">
        <v>7</v>
      </c>
      <c r="C341" s="11">
        <v>2.8</v>
      </c>
      <c r="D341" s="11">
        <v>7</v>
      </c>
      <c r="E341" s="11">
        <v>3</v>
      </c>
      <c r="F341" s="5"/>
    </row>
    <row r="342" spans="1:6" ht="31.5" x14ac:dyDescent="0.25">
      <c r="A342" s="19">
        <v>2</v>
      </c>
      <c r="B342" s="13" t="s">
        <v>8</v>
      </c>
      <c r="C342" s="11">
        <f>AVERAGE(C343:C345)</f>
        <v>2</v>
      </c>
      <c r="D342" s="11">
        <f t="shared" ref="D342:E342" si="26">AVERAGE(D343:D345)</f>
        <v>7</v>
      </c>
      <c r="E342" s="11">
        <f t="shared" si="26"/>
        <v>1</v>
      </c>
      <c r="F342" s="5"/>
    </row>
    <row r="343" spans="1:6" ht="15.75" x14ac:dyDescent="0.25">
      <c r="A343" s="19">
        <v>3</v>
      </c>
      <c r="B343" s="3" t="s">
        <v>9</v>
      </c>
      <c r="C343" s="11">
        <v>2</v>
      </c>
      <c r="D343" s="11">
        <v>7</v>
      </c>
      <c r="E343" s="11">
        <v>1</v>
      </c>
      <c r="F343" s="5"/>
    </row>
    <row r="344" spans="1:6" ht="21" customHeight="1" x14ac:dyDescent="0.25">
      <c r="A344" s="19">
        <v>4</v>
      </c>
      <c r="B344" s="3" t="s">
        <v>21</v>
      </c>
      <c r="C344" s="11" t="s">
        <v>16</v>
      </c>
      <c r="D344" s="11" t="s">
        <v>16</v>
      </c>
      <c r="E344" s="11" t="s">
        <v>16</v>
      </c>
      <c r="F344" s="5"/>
    </row>
    <row r="345" spans="1:6" ht="31.5" x14ac:dyDescent="0.25">
      <c r="A345" s="19">
        <v>5</v>
      </c>
      <c r="B345" s="3" t="s">
        <v>10</v>
      </c>
      <c r="C345" s="11" t="s">
        <v>16</v>
      </c>
      <c r="D345" s="11" t="s">
        <v>16</v>
      </c>
      <c r="E345" s="11" t="s">
        <v>16</v>
      </c>
      <c r="F345" s="5"/>
    </row>
    <row r="346" spans="1:6" ht="15.75" x14ac:dyDescent="0.25">
      <c r="A346" s="19">
        <v>6</v>
      </c>
      <c r="B346" s="14" t="s">
        <v>17</v>
      </c>
      <c r="C346" s="11"/>
      <c r="D346" s="11"/>
      <c r="E346" s="11"/>
      <c r="F346" s="5"/>
    </row>
    <row r="347" spans="1:6" ht="15.75" x14ac:dyDescent="0.25">
      <c r="A347" s="19">
        <v>7</v>
      </c>
      <c r="B347" s="3" t="s">
        <v>18</v>
      </c>
      <c r="C347" s="11" t="s">
        <v>16</v>
      </c>
      <c r="D347" s="11" t="s">
        <v>16</v>
      </c>
      <c r="E347" s="11" t="s">
        <v>16</v>
      </c>
      <c r="F347" s="5"/>
    </row>
    <row r="348" spans="1:6" ht="15.75" x14ac:dyDescent="0.25">
      <c r="A348" s="19">
        <v>8</v>
      </c>
      <c r="B348" s="3" t="s">
        <v>19</v>
      </c>
      <c r="C348" s="11" t="s">
        <v>16</v>
      </c>
      <c r="D348" s="11">
        <v>7</v>
      </c>
      <c r="E348" s="11">
        <v>3</v>
      </c>
      <c r="F348" s="5"/>
    </row>
    <row r="349" spans="1:6" ht="15.75" x14ac:dyDescent="0.25">
      <c r="A349" s="19">
        <v>9</v>
      </c>
      <c r="B349" s="3" t="s">
        <v>20</v>
      </c>
      <c r="C349" s="11">
        <v>2</v>
      </c>
      <c r="D349" s="11">
        <v>7</v>
      </c>
      <c r="E349" s="11">
        <v>1</v>
      </c>
      <c r="F349" s="5"/>
    </row>
    <row r="350" spans="1:6" ht="31.5" x14ac:dyDescent="0.25">
      <c r="A350" s="19">
        <v>10</v>
      </c>
      <c r="B350" s="14" t="s">
        <v>22</v>
      </c>
      <c r="C350" s="11">
        <f>AVERAGE(C351:C361)</f>
        <v>7.1</v>
      </c>
      <c r="D350" s="12">
        <f t="shared" ref="D350:E350" si="27">AVERAGE(D351:D361)</f>
        <v>7.7142857142857144</v>
      </c>
      <c r="E350" s="11">
        <f t="shared" si="27"/>
        <v>0</v>
      </c>
      <c r="F350" s="5"/>
    </row>
    <row r="351" spans="1:6" ht="15.75" x14ac:dyDescent="0.25">
      <c r="A351" s="19">
        <v>11</v>
      </c>
      <c r="B351" s="8" t="s">
        <v>18</v>
      </c>
      <c r="C351" s="11" t="s">
        <v>16</v>
      </c>
      <c r="D351" s="11" t="s">
        <v>16</v>
      </c>
      <c r="E351" s="11" t="s">
        <v>16</v>
      </c>
      <c r="F351" s="5"/>
    </row>
    <row r="352" spans="1:6" ht="15.75" x14ac:dyDescent="0.25">
      <c r="A352" s="19">
        <v>12</v>
      </c>
      <c r="B352" s="8" t="s">
        <v>11</v>
      </c>
      <c r="C352" s="11">
        <v>8</v>
      </c>
      <c r="D352" s="11">
        <v>7</v>
      </c>
      <c r="E352" s="11">
        <v>0</v>
      </c>
      <c r="F352" s="5"/>
    </row>
    <row r="353" spans="1:6" ht="15.75" x14ac:dyDescent="0.25">
      <c r="A353" s="19">
        <v>13</v>
      </c>
      <c r="B353" s="8" t="s">
        <v>19</v>
      </c>
      <c r="C353" s="11" t="s">
        <v>16</v>
      </c>
      <c r="D353" s="11" t="s">
        <v>16</v>
      </c>
      <c r="E353" s="11" t="s">
        <v>16</v>
      </c>
      <c r="F353" s="5"/>
    </row>
    <row r="354" spans="1:6" ht="15.75" x14ac:dyDescent="0.25">
      <c r="A354" s="19">
        <v>14</v>
      </c>
      <c r="B354" s="8" t="s">
        <v>23</v>
      </c>
      <c r="C354" s="11" t="s">
        <v>16</v>
      </c>
      <c r="D354" s="11">
        <v>7</v>
      </c>
      <c r="E354" s="11">
        <v>0</v>
      </c>
      <c r="F354" s="5"/>
    </row>
    <row r="355" spans="1:6" ht="15.75" x14ac:dyDescent="0.25">
      <c r="A355" s="19">
        <v>15</v>
      </c>
      <c r="B355" s="8" t="s">
        <v>24</v>
      </c>
      <c r="C355" s="11">
        <v>8</v>
      </c>
      <c r="D355" s="11">
        <v>8</v>
      </c>
      <c r="E355" s="11" t="s">
        <v>16</v>
      </c>
      <c r="F355" s="5"/>
    </row>
    <row r="356" spans="1:6" ht="15.75" x14ac:dyDescent="0.25">
      <c r="A356" s="19">
        <v>16</v>
      </c>
      <c r="B356" s="8" t="s">
        <v>25</v>
      </c>
      <c r="C356" s="11">
        <v>8</v>
      </c>
      <c r="D356" s="11">
        <v>8</v>
      </c>
      <c r="E356" s="11" t="s">
        <v>16</v>
      </c>
      <c r="F356" s="5"/>
    </row>
    <row r="357" spans="1:6" ht="15.75" x14ac:dyDescent="0.25">
      <c r="A357" s="19">
        <v>17</v>
      </c>
      <c r="B357" s="10" t="s">
        <v>26</v>
      </c>
      <c r="C357" s="11" t="s">
        <v>16</v>
      </c>
      <c r="D357" s="11" t="s">
        <v>16</v>
      </c>
      <c r="E357" s="11" t="s">
        <v>16</v>
      </c>
      <c r="F357" s="5"/>
    </row>
    <row r="358" spans="1:6" ht="15.75" x14ac:dyDescent="0.25">
      <c r="A358" s="19">
        <v>18</v>
      </c>
      <c r="B358" s="8" t="s">
        <v>27</v>
      </c>
      <c r="C358" s="11" t="s">
        <v>16</v>
      </c>
      <c r="D358" s="11">
        <v>8</v>
      </c>
      <c r="E358" s="11" t="s">
        <v>16</v>
      </c>
      <c r="F358" s="5"/>
    </row>
    <row r="359" spans="1:6" ht="15.75" x14ac:dyDescent="0.25">
      <c r="A359" s="19">
        <v>19</v>
      </c>
      <c r="B359" s="10" t="s">
        <v>28</v>
      </c>
      <c r="C359" s="11">
        <v>3.5</v>
      </c>
      <c r="D359" s="11">
        <v>8</v>
      </c>
      <c r="E359" s="11" t="s">
        <v>16</v>
      </c>
      <c r="F359" s="5"/>
    </row>
    <row r="360" spans="1:6" ht="19.5" customHeight="1" x14ac:dyDescent="0.25">
      <c r="A360" s="19">
        <v>20</v>
      </c>
      <c r="B360" s="8" t="s">
        <v>29</v>
      </c>
      <c r="C360" s="11">
        <v>8</v>
      </c>
      <c r="D360" s="11">
        <v>8</v>
      </c>
      <c r="E360" s="11" t="s">
        <v>16</v>
      </c>
      <c r="F360" s="5"/>
    </row>
    <row r="361" spans="1:6" ht="15.75" x14ac:dyDescent="0.25">
      <c r="A361" s="19">
        <v>21</v>
      </c>
      <c r="B361" s="8" t="s">
        <v>12</v>
      </c>
      <c r="C361" s="11" t="s">
        <v>16</v>
      </c>
      <c r="D361" s="11" t="s">
        <v>16</v>
      </c>
      <c r="E361" s="11" t="s">
        <v>16</v>
      </c>
      <c r="F361" s="5"/>
    </row>
    <row r="362" spans="1:6" ht="15.75" x14ac:dyDescent="0.25">
      <c r="A362" s="19">
        <v>22</v>
      </c>
      <c r="B362" s="15" t="s">
        <v>31</v>
      </c>
      <c r="C362" s="11">
        <v>0</v>
      </c>
      <c r="D362" s="11">
        <v>7</v>
      </c>
      <c r="E362" s="11">
        <v>1</v>
      </c>
      <c r="F362" s="5"/>
    </row>
    <row r="363" spans="1:6" ht="15.75" x14ac:dyDescent="0.25">
      <c r="A363" s="19">
        <v>23</v>
      </c>
      <c r="B363" s="14" t="s">
        <v>33</v>
      </c>
      <c r="C363" s="11" t="s">
        <v>16</v>
      </c>
      <c r="D363" s="11" t="s">
        <v>16</v>
      </c>
      <c r="E363" s="11" t="s">
        <v>16</v>
      </c>
      <c r="F363" s="5"/>
    </row>
    <row r="364" spans="1:6" ht="15.75" x14ac:dyDescent="0.25">
      <c r="A364" s="19">
        <v>24</v>
      </c>
      <c r="B364" s="14" t="s">
        <v>34</v>
      </c>
      <c r="C364" s="11" t="s">
        <v>16</v>
      </c>
      <c r="D364" s="11" t="s">
        <v>16</v>
      </c>
      <c r="E364" s="11" t="s">
        <v>16</v>
      </c>
      <c r="F364" s="5"/>
    </row>
    <row r="365" spans="1:6" ht="31.5" x14ac:dyDescent="0.25">
      <c r="A365" s="19">
        <v>25</v>
      </c>
      <c r="B365" s="14" t="s">
        <v>35</v>
      </c>
      <c r="C365" s="11">
        <f>AVERAGE(C366:C372)</f>
        <v>4</v>
      </c>
      <c r="D365" s="11">
        <f t="shared" ref="D365:E365" si="28">AVERAGE(D366:D372)</f>
        <v>7.25</v>
      </c>
      <c r="E365" s="11">
        <f t="shared" si="28"/>
        <v>3.5</v>
      </c>
      <c r="F365" s="5"/>
    </row>
    <row r="366" spans="1:6" ht="15.75" x14ac:dyDescent="0.25">
      <c r="A366" s="19">
        <v>26</v>
      </c>
      <c r="B366" s="3" t="s">
        <v>36</v>
      </c>
      <c r="C366" s="11">
        <v>0</v>
      </c>
      <c r="D366" s="11">
        <v>7</v>
      </c>
      <c r="E366" s="11">
        <v>0</v>
      </c>
      <c r="F366" s="5"/>
    </row>
    <row r="367" spans="1:6" ht="15.75" x14ac:dyDescent="0.25">
      <c r="A367" s="19">
        <v>27</v>
      </c>
      <c r="B367" s="8" t="s">
        <v>37</v>
      </c>
      <c r="C367" s="11" t="s">
        <v>16</v>
      </c>
      <c r="D367" s="11" t="s">
        <v>16</v>
      </c>
      <c r="E367" s="11" t="s">
        <v>16</v>
      </c>
      <c r="F367" s="5"/>
    </row>
    <row r="368" spans="1:6" ht="31.5" x14ac:dyDescent="0.25">
      <c r="A368" s="19">
        <v>28</v>
      </c>
      <c r="B368" s="8" t="s">
        <v>38</v>
      </c>
      <c r="C368" s="11" t="s">
        <v>16</v>
      </c>
      <c r="D368" s="11" t="s">
        <v>16</v>
      </c>
      <c r="E368" s="11" t="s">
        <v>16</v>
      </c>
      <c r="F368" s="5"/>
    </row>
    <row r="369" spans="1:16" ht="31.5" x14ac:dyDescent="0.25">
      <c r="A369" s="19">
        <v>29</v>
      </c>
      <c r="B369" s="8" t="s">
        <v>39</v>
      </c>
      <c r="C369" s="11">
        <v>8</v>
      </c>
      <c r="D369" s="11">
        <v>7</v>
      </c>
      <c r="E369" s="11">
        <v>7</v>
      </c>
      <c r="F369" s="5"/>
    </row>
    <row r="370" spans="1:16" ht="31.5" x14ac:dyDescent="0.25">
      <c r="A370" s="19">
        <v>30</v>
      </c>
      <c r="B370" s="8" t="s">
        <v>40</v>
      </c>
      <c r="C370" s="11" t="s">
        <v>16</v>
      </c>
      <c r="D370" s="11" t="s">
        <v>16</v>
      </c>
      <c r="E370" s="11" t="s">
        <v>16</v>
      </c>
      <c r="F370" s="5"/>
    </row>
    <row r="371" spans="1:16" ht="15.75" x14ac:dyDescent="0.25">
      <c r="A371" s="19">
        <v>31</v>
      </c>
      <c r="B371" s="8" t="s">
        <v>41</v>
      </c>
      <c r="C371" s="11">
        <v>0</v>
      </c>
      <c r="D371" s="11">
        <v>7</v>
      </c>
      <c r="E371" s="11">
        <v>0</v>
      </c>
      <c r="F371" s="5"/>
    </row>
    <row r="372" spans="1:16" ht="15.75" x14ac:dyDescent="0.25">
      <c r="A372" s="19">
        <v>32</v>
      </c>
      <c r="B372" s="8" t="s">
        <v>42</v>
      </c>
      <c r="C372" s="11">
        <v>8</v>
      </c>
      <c r="D372" s="11">
        <v>8</v>
      </c>
      <c r="E372" s="11">
        <v>7</v>
      </c>
      <c r="F372" s="5"/>
    </row>
    <row r="373" spans="1:16" ht="22.5" customHeight="1" x14ac:dyDescent="0.25">
      <c r="A373" s="76" t="s">
        <v>60</v>
      </c>
      <c r="B373" s="77"/>
      <c r="C373" s="77"/>
      <c r="D373" s="77"/>
      <c r="E373" s="77"/>
      <c r="F373" s="78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1:16" ht="36.75" customHeight="1" x14ac:dyDescent="0.25">
      <c r="A374" s="85" t="s">
        <v>61</v>
      </c>
      <c r="B374" s="86"/>
      <c r="C374" s="86"/>
      <c r="D374" s="86"/>
      <c r="E374" s="86"/>
      <c r="F374" s="87"/>
      <c r="G374" s="22"/>
      <c r="H374" s="22"/>
      <c r="I374" s="22"/>
      <c r="J374" s="22"/>
      <c r="K374" s="22"/>
      <c r="L374" s="22"/>
      <c r="M374" s="22"/>
      <c r="N374" s="22"/>
      <c r="O374" s="22"/>
      <c r="P374" s="22"/>
    </row>
    <row r="375" spans="1:16" ht="50.25" customHeight="1" x14ac:dyDescent="0.25">
      <c r="A375" s="76" t="s">
        <v>62</v>
      </c>
      <c r="B375" s="77"/>
      <c r="C375" s="77"/>
      <c r="D375" s="77"/>
      <c r="E375" s="77"/>
      <c r="F375" s="78"/>
    </row>
    <row r="376" spans="1:16" ht="16.5" customHeight="1" x14ac:dyDescent="0.25">
      <c r="A376" s="19">
        <v>1</v>
      </c>
      <c r="B376" s="2" t="s">
        <v>7</v>
      </c>
      <c r="C376" s="11">
        <v>90</v>
      </c>
      <c r="D376" s="11">
        <v>90</v>
      </c>
      <c r="E376" s="11">
        <v>90.1</v>
      </c>
      <c r="F376" s="5"/>
    </row>
    <row r="377" spans="1:16" ht="33.75" customHeight="1" x14ac:dyDescent="0.25">
      <c r="A377" s="19">
        <v>2</v>
      </c>
      <c r="B377" s="14" t="s">
        <v>22</v>
      </c>
      <c r="C377" s="48">
        <v>90</v>
      </c>
      <c r="D377" s="48">
        <v>90</v>
      </c>
      <c r="E377" s="48">
        <v>90.1</v>
      </c>
      <c r="F377" s="5"/>
    </row>
    <row r="378" spans="1:16" ht="15.75" x14ac:dyDescent="0.25">
      <c r="A378" s="19">
        <v>3</v>
      </c>
      <c r="B378" s="8" t="s">
        <v>18</v>
      </c>
      <c r="C378" s="48" t="s">
        <v>16</v>
      </c>
      <c r="D378" s="48" t="s">
        <v>16</v>
      </c>
      <c r="E378" s="48" t="s">
        <v>16</v>
      </c>
      <c r="F378" s="5"/>
    </row>
    <row r="379" spans="1:16" ht="15.75" x14ac:dyDescent="0.25">
      <c r="A379" s="19">
        <v>4</v>
      </c>
      <c r="B379" s="8" t="s">
        <v>11</v>
      </c>
      <c r="C379" s="48">
        <v>90</v>
      </c>
      <c r="D379" s="48">
        <v>90</v>
      </c>
      <c r="E379" s="48">
        <v>90.1</v>
      </c>
      <c r="F379" s="5"/>
    </row>
    <row r="380" spans="1:16" ht="15.75" x14ac:dyDescent="0.25">
      <c r="A380" s="19">
        <v>5</v>
      </c>
      <c r="B380" s="8" t="s">
        <v>19</v>
      </c>
      <c r="C380" s="48" t="s">
        <v>16</v>
      </c>
      <c r="D380" s="48" t="s">
        <v>16</v>
      </c>
      <c r="E380" s="48" t="s">
        <v>16</v>
      </c>
      <c r="F380" s="5"/>
    </row>
    <row r="381" spans="1:16" ht="15.75" x14ac:dyDescent="0.25">
      <c r="A381" s="19">
        <v>6</v>
      </c>
      <c r="B381" s="8" t="s">
        <v>23</v>
      </c>
      <c r="C381" s="48">
        <v>90</v>
      </c>
      <c r="D381" s="48">
        <v>90</v>
      </c>
      <c r="E381" s="48">
        <v>90.1</v>
      </c>
      <c r="F381" s="5"/>
    </row>
    <row r="382" spans="1:16" ht="15.75" x14ac:dyDescent="0.25">
      <c r="A382" s="19">
        <v>7</v>
      </c>
      <c r="B382" s="8" t="s">
        <v>24</v>
      </c>
      <c r="C382" s="48">
        <v>90</v>
      </c>
      <c r="D382" s="48">
        <v>90</v>
      </c>
      <c r="E382" s="48">
        <v>90.1</v>
      </c>
      <c r="F382" s="5"/>
    </row>
    <row r="383" spans="1:16" ht="15.75" x14ac:dyDescent="0.25">
      <c r="A383" s="19">
        <v>8</v>
      </c>
      <c r="B383" s="8" t="s">
        <v>25</v>
      </c>
      <c r="C383" s="48">
        <v>90</v>
      </c>
      <c r="D383" s="48">
        <v>90</v>
      </c>
      <c r="E383" s="48">
        <v>90.1</v>
      </c>
      <c r="F383" s="5"/>
    </row>
    <row r="384" spans="1:16" ht="15.75" x14ac:dyDescent="0.25">
      <c r="A384" s="19">
        <v>9</v>
      </c>
      <c r="B384" s="10" t="s">
        <v>26</v>
      </c>
      <c r="C384" s="48">
        <v>90</v>
      </c>
      <c r="D384" s="48">
        <v>90</v>
      </c>
      <c r="E384" s="48">
        <v>90.1</v>
      </c>
      <c r="F384" s="5"/>
    </row>
    <row r="385" spans="1:6" ht="15.75" x14ac:dyDescent="0.25">
      <c r="A385" s="19">
        <v>10</v>
      </c>
      <c r="B385" s="8" t="s">
        <v>27</v>
      </c>
      <c r="C385" s="48">
        <v>90</v>
      </c>
      <c r="D385" s="48">
        <v>90</v>
      </c>
      <c r="E385" s="48">
        <v>90.1</v>
      </c>
      <c r="F385" s="5"/>
    </row>
    <row r="386" spans="1:6" ht="15.75" x14ac:dyDescent="0.25">
      <c r="A386" s="19">
        <v>11</v>
      </c>
      <c r="B386" s="10" t="s">
        <v>28</v>
      </c>
      <c r="C386" s="48">
        <v>90</v>
      </c>
      <c r="D386" s="48">
        <v>90</v>
      </c>
      <c r="E386" s="48">
        <v>90.1</v>
      </c>
      <c r="F386" s="5"/>
    </row>
    <row r="387" spans="1:6" ht="17.25" customHeight="1" x14ac:dyDescent="0.25">
      <c r="A387" s="19">
        <v>12</v>
      </c>
      <c r="B387" s="8" t="s">
        <v>29</v>
      </c>
      <c r="C387" s="48">
        <v>90</v>
      </c>
      <c r="D387" s="48">
        <v>90</v>
      </c>
      <c r="E387" s="48">
        <v>90.1</v>
      </c>
      <c r="F387" s="5"/>
    </row>
    <row r="388" spans="1:6" ht="15.75" x14ac:dyDescent="0.25">
      <c r="A388" s="19">
        <v>13</v>
      </c>
      <c r="B388" s="8" t="s">
        <v>12</v>
      </c>
      <c r="C388" s="48">
        <v>90</v>
      </c>
      <c r="D388" s="48">
        <v>90</v>
      </c>
      <c r="E388" s="48">
        <v>90.1</v>
      </c>
      <c r="F388" s="5"/>
    </row>
  </sheetData>
  <mergeCells count="32">
    <mergeCell ref="A340:F340"/>
    <mergeCell ref="A373:F373"/>
    <mergeCell ref="A374:F374"/>
    <mergeCell ref="A375:F375"/>
    <mergeCell ref="A225:F225"/>
    <mergeCell ref="A258:F258"/>
    <mergeCell ref="A259:F259"/>
    <mergeCell ref="A260:F260"/>
    <mergeCell ref="A293:F293"/>
    <mergeCell ref="A307:F307"/>
    <mergeCell ref="F45:F57"/>
    <mergeCell ref="A58:F58"/>
    <mergeCell ref="A126:F126"/>
    <mergeCell ref="A159:F159"/>
    <mergeCell ref="A192:F192"/>
    <mergeCell ref="A93:F93"/>
    <mergeCell ref="A1:F1"/>
    <mergeCell ref="A2:F2"/>
    <mergeCell ref="F261:F292"/>
    <mergeCell ref="A44:F44"/>
    <mergeCell ref="B5:B7"/>
    <mergeCell ref="A3:F4"/>
    <mergeCell ref="A91:F91"/>
    <mergeCell ref="A92:F92"/>
    <mergeCell ref="A9:F9"/>
    <mergeCell ref="A10:F10"/>
    <mergeCell ref="A11:F11"/>
    <mergeCell ref="A5:A7"/>
    <mergeCell ref="C5:E5"/>
    <mergeCell ref="F5:F7"/>
    <mergeCell ref="C6:C7"/>
    <mergeCell ref="D6:E6"/>
  </mergeCells>
  <printOptions horizontalCentered="1"/>
  <pageMargins left="0.25" right="0.25" top="0.75" bottom="0.75" header="0.3" footer="0.3"/>
  <pageSetup paperSize="9" fitToHeight="0" orientation="landscape" r:id="rId1"/>
  <rowBreaks count="7" manualBreakCount="7">
    <brk id="10" max="16383" man="1"/>
    <brk id="75" max="5" man="1"/>
    <brk id="90" max="16383" man="1"/>
    <brk id="102" max="16383" man="1"/>
    <brk id="125" max="16383" man="1"/>
    <brk id="150" max="16383" man="1"/>
    <brk id="358" max="5" man="1"/>
  </rowBreaks>
  <ignoredErrors>
    <ignoredError sqref="C95:E95 C161:E1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"/>
  <sheetViews>
    <sheetView view="pageBreakPreview" topLeftCell="A287" zoomScaleNormal="100" zoomScaleSheetLayoutView="100" workbookViewId="0">
      <selection activeCell="A287" sqref="A287:A317"/>
    </sheetView>
  </sheetViews>
  <sheetFormatPr defaultRowHeight="15" x14ac:dyDescent="0.25"/>
  <cols>
    <col min="1" max="1" width="32.5703125" customWidth="1"/>
    <col min="2" max="2" width="32.140625" customWidth="1"/>
    <col min="3" max="3" width="21.7109375" customWidth="1"/>
    <col min="4" max="4" width="20.28515625" customWidth="1"/>
    <col min="5" max="5" width="27.85546875" style="58" customWidth="1"/>
  </cols>
  <sheetData>
    <row r="1" spans="1:5" ht="18.75" x14ac:dyDescent="0.3">
      <c r="A1" s="93" t="s">
        <v>173</v>
      </c>
      <c r="B1" s="93"/>
      <c r="C1" s="93"/>
      <c r="D1" s="93"/>
      <c r="E1" s="93"/>
    </row>
    <row r="2" spans="1:5" ht="34.5" customHeight="1" x14ac:dyDescent="0.25">
      <c r="A2" s="92" t="s">
        <v>176</v>
      </c>
      <c r="B2" s="92"/>
      <c r="C2" s="92"/>
      <c r="D2" s="92"/>
      <c r="E2" s="92"/>
    </row>
    <row r="3" spans="1:5" ht="38.25" customHeight="1" x14ac:dyDescent="0.25">
      <c r="A3" s="80" t="s">
        <v>174</v>
      </c>
      <c r="B3" s="80"/>
      <c r="C3" s="80"/>
      <c r="D3" s="80"/>
      <c r="E3" s="80"/>
    </row>
    <row r="4" spans="1:5" ht="20.25" customHeight="1" x14ac:dyDescent="0.25">
      <c r="A4" s="80" t="s">
        <v>66</v>
      </c>
      <c r="B4" s="80" t="s">
        <v>67</v>
      </c>
      <c r="C4" s="80" t="s">
        <v>68</v>
      </c>
      <c r="D4" s="80"/>
      <c r="E4" s="80"/>
    </row>
    <row r="5" spans="1:5" ht="15.75" x14ac:dyDescent="0.25">
      <c r="A5" s="80"/>
      <c r="B5" s="80"/>
      <c r="C5" s="80" t="s">
        <v>69</v>
      </c>
      <c r="D5" s="80"/>
      <c r="E5" s="80"/>
    </row>
    <row r="6" spans="1:5" ht="83.25" customHeight="1" x14ac:dyDescent="0.25">
      <c r="A6" s="80"/>
      <c r="B6" s="80"/>
      <c r="C6" s="1" t="s">
        <v>70</v>
      </c>
      <c r="D6" s="1" t="s">
        <v>71</v>
      </c>
      <c r="E6" s="7" t="s">
        <v>72</v>
      </c>
    </row>
    <row r="7" spans="1:5" ht="15.75" x14ac:dyDescent="0.25">
      <c r="A7" s="1">
        <v>1</v>
      </c>
      <c r="B7" s="1">
        <v>2</v>
      </c>
      <c r="C7" s="1">
        <v>3</v>
      </c>
      <c r="D7" s="1">
        <v>4</v>
      </c>
      <c r="E7" s="60">
        <v>5</v>
      </c>
    </row>
    <row r="8" spans="1:5" ht="31.5" x14ac:dyDescent="0.25">
      <c r="A8" s="72" t="s">
        <v>73</v>
      </c>
      <c r="B8" s="24" t="s">
        <v>8</v>
      </c>
      <c r="C8" s="4">
        <v>271858.10000000003</v>
      </c>
      <c r="D8" s="4">
        <v>271858.10000000003</v>
      </c>
      <c r="E8" s="49">
        <f>E39+E132</f>
        <v>283592.89794000005</v>
      </c>
    </row>
    <row r="9" spans="1:5" ht="15.75" x14ac:dyDescent="0.25">
      <c r="A9" s="73"/>
      <c r="B9" s="3" t="s">
        <v>9</v>
      </c>
      <c r="C9" s="4">
        <v>168416.30000000002</v>
      </c>
      <c r="D9" s="4">
        <v>168416.30000000002</v>
      </c>
      <c r="E9" s="49">
        <f t="shared" ref="E9:E38" si="0">E40+E133</f>
        <v>173791.16303999998</v>
      </c>
    </row>
    <row r="10" spans="1:5" ht="18" customHeight="1" x14ac:dyDescent="0.25">
      <c r="A10" s="73"/>
      <c r="B10" s="3" t="s">
        <v>21</v>
      </c>
      <c r="C10" s="4">
        <v>9287.9</v>
      </c>
      <c r="D10" s="4">
        <v>9287.9</v>
      </c>
      <c r="E10" s="49">
        <f t="shared" si="0"/>
        <v>11355.757460000001</v>
      </c>
    </row>
    <row r="11" spans="1:5" ht="31.5" x14ac:dyDescent="0.25">
      <c r="A11" s="73"/>
      <c r="B11" s="3" t="s">
        <v>10</v>
      </c>
      <c r="C11" s="4">
        <v>94153.900000000009</v>
      </c>
      <c r="D11" s="4">
        <v>94153.900000000009</v>
      </c>
      <c r="E11" s="49">
        <f t="shared" si="0"/>
        <v>98445.977440000017</v>
      </c>
    </row>
    <row r="12" spans="1:5" ht="23.25" customHeight="1" x14ac:dyDescent="0.25">
      <c r="A12" s="73"/>
      <c r="B12" s="14" t="s">
        <v>17</v>
      </c>
      <c r="C12" s="4">
        <v>1079686.3</v>
      </c>
      <c r="D12" s="4">
        <v>1079686.3</v>
      </c>
      <c r="E12" s="49">
        <f t="shared" si="0"/>
        <v>1110421.8679300002</v>
      </c>
    </row>
    <row r="13" spans="1:5" ht="15.75" x14ac:dyDescent="0.25">
      <c r="A13" s="73"/>
      <c r="B13" s="3" t="s">
        <v>18</v>
      </c>
      <c r="C13" s="4">
        <v>248015.5</v>
      </c>
      <c r="D13" s="4">
        <v>248015.5</v>
      </c>
      <c r="E13" s="49">
        <f t="shared" si="0"/>
        <v>255234.70447999996</v>
      </c>
    </row>
    <row r="14" spans="1:5" ht="15.75" x14ac:dyDescent="0.25">
      <c r="A14" s="73"/>
      <c r="B14" s="3" t="s">
        <v>19</v>
      </c>
      <c r="C14" s="4">
        <v>287840.7</v>
      </c>
      <c r="D14" s="4">
        <v>287840.7</v>
      </c>
      <c r="E14" s="49">
        <f t="shared" si="0"/>
        <v>296222.27195000002</v>
      </c>
    </row>
    <row r="15" spans="1:5" ht="15.75" x14ac:dyDescent="0.25">
      <c r="A15" s="73"/>
      <c r="B15" s="3" t="s">
        <v>20</v>
      </c>
      <c r="C15" s="4">
        <v>543830.1</v>
      </c>
      <c r="D15" s="4">
        <v>543830.1</v>
      </c>
      <c r="E15" s="49">
        <f t="shared" si="0"/>
        <v>558964.89150000014</v>
      </c>
    </row>
    <row r="16" spans="1:5" ht="31.5" x14ac:dyDescent="0.25">
      <c r="A16" s="73"/>
      <c r="B16" s="14" t="s">
        <v>22</v>
      </c>
      <c r="C16" s="4">
        <v>1350185.0999999996</v>
      </c>
      <c r="D16" s="4">
        <v>1350185.0999999996</v>
      </c>
      <c r="E16" s="49">
        <f>E47+E140</f>
        <v>1400049.7678499999</v>
      </c>
    </row>
    <row r="17" spans="1:5" ht="15.75" x14ac:dyDescent="0.25">
      <c r="A17" s="73"/>
      <c r="B17" s="3" t="s">
        <v>11</v>
      </c>
      <c r="C17" s="4">
        <v>327072.40000000002</v>
      </c>
      <c r="D17" s="4">
        <v>327072.40000000002</v>
      </c>
      <c r="E17" s="49">
        <f t="shared" si="0"/>
        <v>332972.3095899999</v>
      </c>
    </row>
    <row r="18" spans="1:5" ht="15.75" x14ac:dyDescent="0.25">
      <c r="A18" s="73"/>
      <c r="B18" s="59" t="s">
        <v>23</v>
      </c>
      <c r="C18" s="4">
        <v>111319.40000000001</v>
      </c>
      <c r="D18" s="4">
        <v>111319.40000000001</v>
      </c>
      <c r="E18" s="49">
        <f t="shared" si="0"/>
        <v>115169.18455999998</v>
      </c>
    </row>
    <row r="19" spans="1:5" ht="15.75" x14ac:dyDescent="0.25">
      <c r="A19" s="73"/>
      <c r="B19" s="3" t="s">
        <v>24</v>
      </c>
      <c r="C19" s="4">
        <v>273221.59999999998</v>
      </c>
      <c r="D19" s="4">
        <v>273221.59999999998</v>
      </c>
      <c r="E19" s="49">
        <f t="shared" si="0"/>
        <v>281240.87632000004</v>
      </c>
    </row>
    <row r="20" spans="1:5" ht="15.75" x14ac:dyDescent="0.25">
      <c r="A20" s="73"/>
      <c r="B20" s="3" t="s">
        <v>25</v>
      </c>
      <c r="C20" s="4">
        <v>271217.7</v>
      </c>
      <c r="D20" s="4">
        <v>271217.7</v>
      </c>
      <c r="E20" s="49">
        <f t="shared" si="0"/>
        <v>285723.90680999996</v>
      </c>
    </row>
    <row r="21" spans="1:5" ht="15.75" x14ac:dyDescent="0.25">
      <c r="A21" s="73"/>
      <c r="B21" s="3" t="s">
        <v>26</v>
      </c>
      <c r="C21" s="4">
        <v>181743.8</v>
      </c>
      <c r="D21" s="4">
        <v>181743.8</v>
      </c>
      <c r="E21" s="49">
        <f t="shared" si="0"/>
        <v>188238.89397</v>
      </c>
    </row>
    <row r="22" spans="1:5" ht="15.75" x14ac:dyDescent="0.25">
      <c r="A22" s="73"/>
      <c r="B22" s="3" t="s">
        <v>27</v>
      </c>
      <c r="C22" s="4">
        <v>41479.5</v>
      </c>
      <c r="D22" s="4">
        <v>41479.5</v>
      </c>
      <c r="E22" s="49">
        <f t="shared" si="0"/>
        <v>44920.139729999995</v>
      </c>
    </row>
    <row r="23" spans="1:5" ht="15.75" x14ac:dyDescent="0.25">
      <c r="A23" s="73"/>
      <c r="B23" s="3" t="s">
        <v>28</v>
      </c>
      <c r="C23" s="4">
        <v>88623.7</v>
      </c>
      <c r="D23" s="4">
        <v>88623.7</v>
      </c>
      <c r="E23" s="49">
        <f t="shared" si="0"/>
        <v>90811.657400000011</v>
      </c>
    </row>
    <row r="24" spans="1:5" ht="20.25" customHeight="1" x14ac:dyDescent="0.25">
      <c r="A24" s="73"/>
      <c r="B24" s="3" t="s">
        <v>29</v>
      </c>
      <c r="C24" s="4">
        <v>41364.6</v>
      </c>
      <c r="D24" s="4">
        <v>41364.6</v>
      </c>
      <c r="E24" s="49">
        <f t="shared" si="0"/>
        <v>43934.515979999996</v>
      </c>
    </row>
    <row r="25" spans="1:5" ht="15.75" x14ac:dyDescent="0.25">
      <c r="A25" s="73"/>
      <c r="B25" s="3" t="s">
        <v>12</v>
      </c>
      <c r="C25" s="4">
        <v>14142.4</v>
      </c>
      <c r="D25" s="4">
        <v>14142.4</v>
      </c>
      <c r="E25" s="49">
        <f t="shared" si="0"/>
        <v>17038.283490000002</v>
      </c>
    </row>
    <row r="26" spans="1:5" ht="15.75" x14ac:dyDescent="0.25">
      <c r="A26" s="73"/>
      <c r="B26" s="3" t="s">
        <v>18</v>
      </c>
      <c r="C26" s="4" t="s">
        <v>74</v>
      </c>
      <c r="D26" s="4" t="s">
        <v>74</v>
      </c>
      <c r="E26" s="49" t="s">
        <v>74</v>
      </c>
    </row>
    <row r="27" spans="1:5" ht="15.75" x14ac:dyDescent="0.25">
      <c r="A27" s="73"/>
      <c r="B27" s="3" t="s">
        <v>19</v>
      </c>
      <c r="C27" s="4" t="s">
        <v>74</v>
      </c>
      <c r="D27" s="4" t="s">
        <v>74</v>
      </c>
      <c r="E27" s="49" t="s">
        <v>74</v>
      </c>
    </row>
    <row r="28" spans="1:5" ht="15.75" x14ac:dyDescent="0.25">
      <c r="A28" s="73"/>
      <c r="B28" s="15" t="s">
        <v>31</v>
      </c>
      <c r="C28" s="4">
        <v>229733.2</v>
      </c>
      <c r="D28" s="4">
        <v>229733.2</v>
      </c>
      <c r="E28" s="49">
        <f t="shared" si="0"/>
        <v>9761.32</v>
      </c>
    </row>
    <row r="29" spans="1:5" ht="15.75" x14ac:dyDescent="0.25">
      <c r="A29" s="73"/>
      <c r="B29" s="14" t="s">
        <v>33</v>
      </c>
      <c r="C29" s="4">
        <v>354513.8</v>
      </c>
      <c r="D29" s="4">
        <v>354513.8</v>
      </c>
      <c r="E29" s="49">
        <f t="shared" si="0"/>
        <v>355625.38954</v>
      </c>
    </row>
    <row r="30" spans="1:5" ht="15.75" x14ac:dyDescent="0.25">
      <c r="A30" s="73"/>
      <c r="B30" s="14" t="s">
        <v>34</v>
      </c>
      <c r="C30" s="4">
        <v>90296.7</v>
      </c>
      <c r="D30" s="4">
        <v>90296.7</v>
      </c>
      <c r="E30" s="49">
        <f t="shared" si="0"/>
        <v>89244.920780000029</v>
      </c>
    </row>
    <row r="31" spans="1:5" ht="31.5" x14ac:dyDescent="0.25">
      <c r="A31" s="73"/>
      <c r="B31" s="14" t="s">
        <v>35</v>
      </c>
      <c r="C31" s="4">
        <v>1722545.5999999996</v>
      </c>
      <c r="D31" s="4">
        <v>1722545.5999999996</v>
      </c>
      <c r="E31" s="49">
        <f t="shared" si="0"/>
        <v>1758724.9367</v>
      </c>
    </row>
    <row r="32" spans="1:5" ht="15.75" x14ac:dyDescent="0.25">
      <c r="A32" s="73"/>
      <c r="B32" s="3" t="s">
        <v>36</v>
      </c>
      <c r="C32" s="4">
        <v>362646</v>
      </c>
      <c r="D32" s="4">
        <v>362646</v>
      </c>
      <c r="E32" s="49">
        <f t="shared" si="0"/>
        <v>370005.80924999999</v>
      </c>
    </row>
    <row r="33" spans="1:5" ht="15.75" x14ac:dyDescent="0.25">
      <c r="A33" s="73"/>
      <c r="B33" s="3" t="s">
        <v>37</v>
      </c>
      <c r="C33" s="4">
        <v>132307</v>
      </c>
      <c r="D33" s="4">
        <v>132307</v>
      </c>
      <c r="E33" s="49">
        <f t="shared" si="0"/>
        <v>133793.19235999999</v>
      </c>
    </row>
    <row r="34" spans="1:5" ht="31.5" x14ac:dyDescent="0.25">
      <c r="A34" s="73"/>
      <c r="B34" s="3" t="s">
        <v>38</v>
      </c>
      <c r="C34" s="4">
        <v>164432.09999999998</v>
      </c>
      <c r="D34" s="4">
        <v>164432.09999999998</v>
      </c>
      <c r="E34" s="49">
        <f t="shared" si="0"/>
        <v>173036.25208999999</v>
      </c>
    </row>
    <row r="35" spans="1:5" ht="31.5" x14ac:dyDescent="0.25">
      <c r="A35" s="73"/>
      <c r="B35" s="3" t="s">
        <v>39</v>
      </c>
      <c r="C35" s="4">
        <v>104967.79999999999</v>
      </c>
      <c r="D35" s="4">
        <v>104967.79999999999</v>
      </c>
      <c r="E35" s="49">
        <f t="shared" si="0"/>
        <v>107712.27022999998</v>
      </c>
    </row>
    <row r="36" spans="1:5" ht="31.5" x14ac:dyDescent="0.25">
      <c r="A36" s="73"/>
      <c r="B36" s="3" t="s">
        <v>40</v>
      </c>
      <c r="C36" s="4">
        <v>97677.5</v>
      </c>
      <c r="D36" s="4">
        <v>97677.5</v>
      </c>
      <c r="E36" s="49">
        <f t="shared" si="0"/>
        <v>102289.03524000001</v>
      </c>
    </row>
    <row r="37" spans="1:5" ht="15.75" x14ac:dyDescent="0.25">
      <c r="A37" s="73"/>
      <c r="B37" s="3" t="s">
        <v>41</v>
      </c>
      <c r="C37" s="4">
        <v>547148.20000000007</v>
      </c>
      <c r="D37" s="4">
        <v>547148.20000000007</v>
      </c>
      <c r="E37" s="49">
        <f t="shared" si="0"/>
        <v>553997.52467000019</v>
      </c>
    </row>
    <row r="38" spans="1:5" ht="15.75" x14ac:dyDescent="0.25">
      <c r="A38" s="74"/>
      <c r="B38" s="3" t="s">
        <v>42</v>
      </c>
      <c r="C38" s="4">
        <v>313367</v>
      </c>
      <c r="D38" s="4">
        <v>313367</v>
      </c>
      <c r="E38" s="49">
        <f t="shared" si="0"/>
        <v>317890.85286000004</v>
      </c>
    </row>
    <row r="39" spans="1:5" ht="31.5" customHeight="1" x14ac:dyDescent="0.25">
      <c r="A39" s="72" t="s">
        <v>75</v>
      </c>
      <c r="B39" s="24" t="s">
        <v>8</v>
      </c>
      <c r="C39" s="4">
        <v>10121.9</v>
      </c>
      <c r="D39" s="4">
        <v>10121.9</v>
      </c>
      <c r="E39" s="49">
        <f>SUM(E40:E42)</f>
        <v>10121.890000000001</v>
      </c>
    </row>
    <row r="40" spans="1:5" ht="15.75" x14ac:dyDescent="0.25">
      <c r="A40" s="73"/>
      <c r="B40" s="3" t="s">
        <v>9</v>
      </c>
      <c r="C40" s="4">
        <v>8092.4</v>
      </c>
      <c r="D40" s="4">
        <v>8092.4</v>
      </c>
      <c r="E40" s="49">
        <v>8092.4</v>
      </c>
    </row>
    <row r="41" spans="1:5" ht="18.75" customHeight="1" x14ac:dyDescent="0.25">
      <c r="A41" s="73"/>
      <c r="B41" s="3" t="s">
        <v>21</v>
      </c>
      <c r="C41" s="4">
        <v>1652.2</v>
      </c>
      <c r="D41" s="4">
        <v>1652.2</v>
      </c>
      <c r="E41" s="49">
        <v>1652.2</v>
      </c>
    </row>
    <row r="42" spans="1:5" ht="31.5" x14ac:dyDescent="0.25">
      <c r="A42" s="73"/>
      <c r="B42" s="3" t="s">
        <v>10</v>
      </c>
      <c r="C42" s="4">
        <v>377.3</v>
      </c>
      <c r="D42" s="4">
        <v>377.3</v>
      </c>
      <c r="E42" s="49">
        <v>377.29</v>
      </c>
    </row>
    <row r="43" spans="1:5" ht="15.75" x14ac:dyDescent="0.25">
      <c r="A43" s="73"/>
      <c r="B43" s="14" t="s">
        <v>17</v>
      </c>
      <c r="C43" s="4">
        <v>48703.299999999996</v>
      </c>
      <c r="D43" s="4">
        <v>48703.299999999996</v>
      </c>
      <c r="E43" s="49">
        <f>SUM(E44:E46)</f>
        <v>48560.06</v>
      </c>
    </row>
    <row r="44" spans="1:5" ht="15.75" x14ac:dyDescent="0.25">
      <c r="A44" s="73"/>
      <c r="B44" s="3" t="s">
        <v>18</v>
      </c>
      <c r="C44" s="4">
        <v>15798.1</v>
      </c>
      <c r="D44" s="4">
        <v>15798.1</v>
      </c>
      <c r="E44" s="49">
        <v>15749.5</v>
      </c>
    </row>
    <row r="45" spans="1:5" ht="15.75" x14ac:dyDescent="0.25">
      <c r="A45" s="73"/>
      <c r="B45" s="3" t="s">
        <v>19</v>
      </c>
      <c r="C45" s="4">
        <v>17253.199999999997</v>
      </c>
      <c r="D45" s="4">
        <v>17253.199999999997</v>
      </c>
      <c r="E45" s="49">
        <v>17253.2</v>
      </c>
    </row>
    <row r="46" spans="1:5" ht="15.75" x14ac:dyDescent="0.25">
      <c r="A46" s="73"/>
      <c r="B46" s="3" t="s">
        <v>20</v>
      </c>
      <c r="C46" s="4">
        <v>15652</v>
      </c>
      <c r="D46" s="4">
        <v>15652</v>
      </c>
      <c r="E46" s="49">
        <v>15557.36</v>
      </c>
    </row>
    <row r="47" spans="1:5" ht="31.5" x14ac:dyDescent="0.25">
      <c r="A47" s="73"/>
      <c r="B47" s="14" t="s">
        <v>22</v>
      </c>
      <c r="C47" s="4">
        <v>112458.7</v>
      </c>
      <c r="D47" s="4">
        <v>112458.7</v>
      </c>
      <c r="E47" s="49">
        <f>SUM(E48:E58)</f>
        <v>110384.59</v>
      </c>
    </row>
    <row r="48" spans="1:5" ht="15.75" x14ac:dyDescent="0.25">
      <c r="A48" s="73"/>
      <c r="B48" s="3" t="s">
        <v>11</v>
      </c>
      <c r="C48" s="4">
        <v>31222.7</v>
      </c>
      <c r="D48" s="4">
        <v>31222.7</v>
      </c>
      <c r="E48" s="49">
        <v>29772.51</v>
      </c>
    </row>
    <row r="49" spans="1:5" ht="15.75" x14ac:dyDescent="0.25">
      <c r="A49" s="73"/>
      <c r="B49" s="3" t="s">
        <v>23</v>
      </c>
      <c r="C49" s="4">
        <v>8497.7999999999993</v>
      </c>
      <c r="D49" s="4">
        <v>8497.7999999999993</v>
      </c>
      <c r="E49" s="49">
        <v>8497.27</v>
      </c>
    </row>
    <row r="50" spans="1:5" ht="15.75" x14ac:dyDescent="0.25">
      <c r="A50" s="73"/>
      <c r="B50" s="3" t="s">
        <v>24</v>
      </c>
      <c r="C50" s="4">
        <v>34265.199999999997</v>
      </c>
      <c r="D50" s="4">
        <v>34265.199999999997</v>
      </c>
      <c r="E50" s="49">
        <v>33645.550000000003</v>
      </c>
    </row>
    <row r="51" spans="1:5" ht="15.75" x14ac:dyDescent="0.25">
      <c r="A51" s="73"/>
      <c r="B51" s="3" t="s">
        <v>25</v>
      </c>
      <c r="C51" s="4">
        <v>8956</v>
      </c>
      <c r="D51" s="4">
        <v>8956</v>
      </c>
      <c r="E51" s="49">
        <v>8956</v>
      </c>
    </row>
    <row r="52" spans="1:5" ht="15.75" x14ac:dyDescent="0.25">
      <c r="A52" s="73"/>
      <c r="B52" s="3" t="s">
        <v>26</v>
      </c>
      <c r="C52" s="4">
        <v>10237</v>
      </c>
      <c r="D52" s="4">
        <v>10237</v>
      </c>
      <c r="E52" s="49">
        <v>10237</v>
      </c>
    </row>
    <row r="53" spans="1:5" ht="15.75" x14ac:dyDescent="0.25">
      <c r="A53" s="73"/>
      <c r="B53" s="3" t="s">
        <v>27</v>
      </c>
      <c r="C53" s="4">
        <v>8060.3</v>
      </c>
      <c r="D53" s="4">
        <v>8060.3</v>
      </c>
      <c r="E53" s="49">
        <v>8057.54</v>
      </c>
    </row>
    <row r="54" spans="1:5" ht="15.75" x14ac:dyDescent="0.25">
      <c r="A54" s="73"/>
      <c r="B54" s="3" t="s">
        <v>28</v>
      </c>
      <c r="C54" s="4">
        <v>7979.5</v>
      </c>
      <c r="D54" s="4">
        <v>7979.5</v>
      </c>
      <c r="E54" s="49">
        <v>7979.27</v>
      </c>
    </row>
    <row r="55" spans="1:5" ht="15.75" x14ac:dyDescent="0.25">
      <c r="A55" s="73"/>
      <c r="B55" s="3" t="s">
        <v>29</v>
      </c>
      <c r="C55" s="4">
        <v>3240.2</v>
      </c>
      <c r="D55" s="4">
        <v>3240.2</v>
      </c>
      <c r="E55" s="49">
        <v>3239.45</v>
      </c>
    </row>
    <row r="56" spans="1:5" ht="15.75" x14ac:dyDescent="0.25">
      <c r="A56" s="73"/>
      <c r="B56" s="3" t="s">
        <v>12</v>
      </c>
      <c r="C56" s="4" t="s">
        <v>74</v>
      </c>
      <c r="D56" s="4" t="s">
        <v>74</v>
      </c>
      <c r="E56" s="49">
        <v>0</v>
      </c>
    </row>
    <row r="57" spans="1:5" ht="15.75" x14ac:dyDescent="0.25">
      <c r="A57" s="73"/>
      <c r="B57" s="3" t="s">
        <v>18</v>
      </c>
      <c r="C57" s="4" t="s">
        <v>74</v>
      </c>
      <c r="D57" s="4" t="s">
        <v>74</v>
      </c>
      <c r="E57" s="49">
        <v>0</v>
      </c>
    </row>
    <row r="58" spans="1:5" ht="15.75" x14ac:dyDescent="0.25">
      <c r="A58" s="73"/>
      <c r="B58" s="3" t="s">
        <v>19</v>
      </c>
      <c r="C58" s="4" t="s">
        <v>74</v>
      </c>
      <c r="D58" s="4" t="s">
        <v>74</v>
      </c>
      <c r="E58" s="49">
        <v>0</v>
      </c>
    </row>
    <row r="59" spans="1:5" ht="15.75" x14ac:dyDescent="0.25">
      <c r="A59" s="73"/>
      <c r="B59" s="15" t="s">
        <v>31</v>
      </c>
      <c r="C59" s="4">
        <v>8110.6</v>
      </c>
      <c r="D59" s="4">
        <v>8110.6</v>
      </c>
      <c r="E59" s="49">
        <v>8327.92</v>
      </c>
    </row>
    <row r="60" spans="1:5" ht="15.75" x14ac:dyDescent="0.25">
      <c r="A60" s="73"/>
      <c r="B60" s="14" t="s">
        <v>33</v>
      </c>
      <c r="C60" s="4">
        <v>8876</v>
      </c>
      <c r="D60" s="4">
        <v>8876</v>
      </c>
      <c r="E60" s="49">
        <v>8681.4599999999991</v>
      </c>
    </row>
    <row r="61" spans="1:5" ht="15.75" x14ac:dyDescent="0.25">
      <c r="A61" s="73"/>
      <c r="B61" s="14" t="s">
        <v>34</v>
      </c>
      <c r="C61" s="4">
        <v>3705.8</v>
      </c>
      <c r="D61" s="4">
        <v>3705.8</v>
      </c>
      <c r="E61" s="49">
        <v>3617.13</v>
      </c>
    </row>
    <row r="62" spans="1:5" ht="31.5" x14ac:dyDescent="0.25">
      <c r="A62" s="73"/>
      <c r="B62" s="14" t="s">
        <v>35</v>
      </c>
      <c r="C62" s="4">
        <v>223605.39999999997</v>
      </c>
      <c r="D62" s="4">
        <v>223605.39999999997</v>
      </c>
      <c r="E62" s="49">
        <f>SUM(E63:E69)</f>
        <v>223006.28000000003</v>
      </c>
    </row>
    <row r="63" spans="1:5" ht="15.75" x14ac:dyDescent="0.25">
      <c r="A63" s="73"/>
      <c r="B63" s="3" t="s">
        <v>36</v>
      </c>
      <c r="C63" s="4">
        <v>62542.400000000001</v>
      </c>
      <c r="D63" s="4">
        <v>62542.400000000001</v>
      </c>
      <c r="E63" s="49">
        <v>62086.37</v>
      </c>
    </row>
    <row r="64" spans="1:5" ht="15.75" x14ac:dyDescent="0.25">
      <c r="A64" s="73"/>
      <c r="B64" s="3" t="s">
        <v>37</v>
      </c>
      <c r="C64" s="4">
        <v>20880</v>
      </c>
      <c r="D64" s="4">
        <v>20880</v>
      </c>
      <c r="E64" s="49">
        <v>20879.509999999998</v>
      </c>
    </row>
    <row r="65" spans="1:5" ht="31.5" x14ac:dyDescent="0.25">
      <c r="A65" s="73"/>
      <c r="B65" s="3" t="s">
        <v>38</v>
      </c>
      <c r="C65" s="4">
        <v>11834.300000000001</v>
      </c>
      <c r="D65" s="4">
        <v>11834.300000000001</v>
      </c>
      <c r="E65" s="49">
        <v>11834.3</v>
      </c>
    </row>
    <row r="66" spans="1:5" ht="31.5" x14ac:dyDescent="0.25">
      <c r="A66" s="73"/>
      <c r="B66" s="3" t="s">
        <v>39</v>
      </c>
      <c r="C66" s="4">
        <v>9325.4</v>
      </c>
      <c r="D66" s="4">
        <v>9325.4</v>
      </c>
      <c r="E66" s="49">
        <v>9296.9</v>
      </c>
    </row>
    <row r="67" spans="1:5" ht="31.5" x14ac:dyDescent="0.25">
      <c r="A67" s="73"/>
      <c r="B67" s="3" t="s">
        <v>40</v>
      </c>
      <c r="C67" s="4">
        <v>10016.900000000001</v>
      </c>
      <c r="D67" s="4">
        <v>10016.900000000001</v>
      </c>
      <c r="E67" s="49">
        <v>9912.3799999999992</v>
      </c>
    </row>
    <row r="68" spans="1:5" ht="15.75" x14ac:dyDescent="0.25">
      <c r="A68" s="73"/>
      <c r="B68" s="3" t="s">
        <v>41</v>
      </c>
      <c r="C68" s="4">
        <v>21427.8</v>
      </c>
      <c r="D68" s="4">
        <v>21427.8</v>
      </c>
      <c r="E68" s="49">
        <v>21427.8</v>
      </c>
    </row>
    <row r="69" spans="1:5" ht="15.75" x14ac:dyDescent="0.25">
      <c r="A69" s="74"/>
      <c r="B69" s="3" t="s">
        <v>42</v>
      </c>
      <c r="C69" s="4">
        <v>87578.599999999991</v>
      </c>
      <c r="D69" s="4">
        <v>87578.599999999991</v>
      </c>
      <c r="E69" s="49">
        <v>87569.02</v>
      </c>
    </row>
    <row r="70" spans="1:5" ht="15" customHeight="1" x14ac:dyDescent="0.25">
      <c r="A70" s="80" t="s">
        <v>76</v>
      </c>
      <c r="B70" s="24" t="s">
        <v>8</v>
      </c>
      <c r="C70" s="4">
        <v>10121.900000000001</v>
      </c>
      <c r="D70" s="4">
        <v>10121.900000000001</v>
      </c>
      <c r="E70" s="49">
        <f>SUM(E71:E73)</f>
        <v>10121.890000000001</v>
      </c>
    </row>
    <row r="71" spans="1:5" ht="15.75" x14ac:dyDescent="0.25">
      <c r="A71" s="80"/>
      <c r="B71" s="3" t="s">
        <v>9</v>
      </c>
      <c r="C71" s="4">
        <v>8092.4</v>
      </c>
      <c r="D71" s="4">
        <v>8092.4</v>
      </c>
      <c r="E71" s="49">
        <v>8092.4</v>
      </c>
    </row>
    <row r="72" spans="1:5" ht="18" customHeight="1" x14ac:dyDescent="0.25">
      <c r="A72" s="80"/>
      <c r="B72" s="3" t="s">
        <v>21</v>
      </c>
      <c r="C72" s="4">
        <v>1652.2</v>
      </c>
      <c r="D72" s="4">
        <v>1652.2</v>
      </c>
      <c r="E72" s="49">
        <v>1652.2</v>
      </c>
    </row>
    <row r="73" spans="1:5" ht="31.5" x14ac:dyDescent="0.25">
      <c r="A73" s="80"/>
      <c r="B73" s="3" t="s">
        <v>10</v>
      </c>
      <c r="C73" s="25">
        <v>377.3</v>
      </c>
      <c r="D73" s="25">
        <v>377.3</v>
      </c>
      <c r="E73" s="49">
        <v>377.29</v>
      </c>
    </row>
    <row r="74" spans="1:5" ht="15.75" x14ac:dyDescent="0.25">
      <c r="A74" s="80"/>
      <c r="B74" s="14" t="s">
        <v>17</v>
      </c>
      <c r="C74" s="4">
        <v>48703.299999999996</v>
      </c>
      <c r="D74" s="4">
        <v>48703.299999999996</v>
      </c>
      <c r="E74" s="49">
        <f>SUM(E75:E77)</f>
        <v>48560.06</v>
      </c>
    </row>
    <row r="75" spans="1:5" ht="15.75" x14ac:dyDescent="0.25">
      <c r="A75" s="80"/>
      <c r="B75" s="3" t="s">
        <v>18</v>
      </c>
      <c r="C75" s="4">
        <v>15798.1</v>
      </c>
      <c r="D75" s="4">
        <v>15798.1</v>
      </c>
      <c r="E75" s="49">
        <v>15749.5</v>
      </c>
    </row>
    <row r="76" spans="1:5" ht="15.75" x14ac:dyDescent="0.25">
      <c r="A76" s="80"/>
      <c r="B76" s="3" t="s">
        <v>19</v>
      </c>
      <c r="C76" s="4">
        <v>17253.199999999997</v>
      </c>
      <c r="D76" s="4">
        <v>17253.199999999997</v>
      </c>
      <c r="E76" s="49">
        <v>17253.2</v>
      </c>
    </row>
    <row r="77" spans="1:5" ht="15.75" x14ac:dyDescent="0.25">
      <c r="A77" s="80"/>
      <c r="B77" s="3" t="s">
        <v>20</v>
      </c>
      <c r="C77" s="4">
        <v>15652</v>
      </c>
      <c r="D77" s="4">
        <v>15652</v>
      </c>
      <c r="E77" s="49">
        <v>15557.36</v>
      </c>
    </row>
    <row r="78" spans="1:5" ht="31.5" x14ac:dyDescent="0.25">
      <c r="A78" s="80"/>
      <c r="B78" s="14" t="s">
        <v>22</v>
      </c>
      <c r="C78" s="4">
        <v>112458.7</v>
      </c>
      <c r="D78" s="4">
        <v>112458.7</v>
      </c>
      <c r="E78" s="49">
        <f>SUM(E79:E89)</f>
        <v>110385.12</v>
      </c>
    </row>
    <row r="79" spans="1:5" ht="15.75" x14ac:dyDescent="0.25">
      <c r="A79" s="80"/>
      <c r="B79" s="3" t="s">
        <v>11</v>
      </c>
      <c r="C79" s="4">
        <v>31222.7</v>
      </c>
      <c r="D79" s="4">
        <v>31222.7</v>
      </c>
      <c r="E79" s="49">
        <v>29772.51</v>
      </c>
    </row>
    <row r="80" spans="1:5" ht="15.75" x14ac:dyDescent="0.25">
      <c r="A80" s="80"/>
      <c r="B80" s="3" t="s">
        <v>23</v>
      </c>
      <c r="C80" s="4">
        <v>8497.7999999999993</v>
      </c>
      <c r="D80" s="4">
        <v>8497.7999999999993</v>
      </c>
      <c r="E80" s="4">
        <v>8497.7999999999993</v>
      </c>
    </row>
    <row r="81" spans="1:5" ht="15.75" x14ac:dyDescent="0.25">
      <c r="A81" s="80"/>
      <c r="B81" s="3" t="s">
        <v>24</v>
      </c>
      <c r="C81" s="4">
        <v>34265.199999999997</v>
      </c>
      <c r="D81" s="4">
        <v>34265.199999999997</v>
      </c>
      <c r="E81" s="49">
        <v>33645.550000000003</v>
      </c>
    </row>
    <row r="82" spans="1:5" ht="15.75" x14ac:dyDescent="0.25">
      <c r="A82" s="80"/>
      <c r="B82" s="3" t="s">
        <v>25</v>
      </c>
      <c r="C82" s="4">
        <v>8956</v>
      </c>
      <c r="D82" s="4">
        <v>8956</v>
      </c>
      <c r="E82" s="49">
        <v>8956</v>
      </c>
    </row>
    <row r="83" spans="1:5" ht="15.75" x14ac:dyDescent="0.25">
      <c r="A83" s="80"/>
      <c r="B83" s="3" t="s">
        <v>26</v>
      </c>
      <c r="C83" s="4">
        <v>10237</v>
      </c>
      <c r="D83" s="4">
        <v>10237</v>
      </c>
      <c r="E83" s="49">
        <v>10237</v>
      </c>
    </row>
    <row r="84" spans="1:5" ht="15.75" x14ac:dyDescent="0.25">
      <c r="A84" s="80"/>
      <c r="B84" s="3" t="s">
        <v>27</v>
      </c>
      <c r="C84" s="4">
        <v>8060.3</v>
      </c>
      <c r="D84" s="4">
        <v>8060.3</v>
      </c>
      <c r="E84" s="49">
        <v>8057.54</v>
      </c>
    </row>
    <row r="85" spans="1:5" ht="15.75" x14ac:dyDescent="0.25">
      <c r="A85" s="80"/>
      <c r="B85" s="3" t="s">
        <v>28</v>
      </c>
      <c r="C85" s="4">
        <v>7979.5</v>
      </c>
      <c r="D85" s="4">
        <v>7979.5</v>
      </c>
      <c r="E85" s="49">
        <v>7979.27</v>
      </c>
    </row>
    <row r="86" spans="1:5" ht="15.75" x14ac:dyDescent="0.25">
      <c r="A86" s="80"/>
      <c r="B86" s="3" t="s">
        <v>29</v>
      </c>
      <c r="C86" s="4">
        <v>3240.2</v>
      </c>
      <c r="D86" s="4">
        <v>3240.2</v>
      </c>
      <c r="E86" s="49">
        <v>3239.45</v>
      </c>
    </row>
    <row r="87" spans="1:5" ht="15.75" x14ac:dyDescent="0.25">
      <c r="A87" s="80"/>
      <c r="B87" s="3" t="s">
        <v>12</v>
      </c>
      <c r="C87" s="4">
        <v>0</v>
      </c>
      <c r="D87" s="4">
        <v>0</v>
      </c>
      <c r="E87" s="49">
        <v>0</v>
      </c>
    </row>
    <row r="88" spans="1:5" ht="15.75" x14ac:dyDescent="0.25">
      <c r="A88" s="80"/>
      <c r="B88" s="3" t="s">
        <v>18</v>
      </c>
      <c r="C88" s="4">
        <v>0</v>
      </c>
      <c r="D88" s="4">
        <v>0</v>
      </c>
      <c r="E88" s="49">
        <v>0</v>
      </c>
    </row>
    <row r="89" spans="1:5" ht="15.75" x14ac:dyDescent="0.25">
      <c r="A89" s="80"/>
      <c r="B89" s="3" t="s">
        <v>19</v>
      </c>
      <c r="C89" s="4">
        <v>0</v>
      </c>
      <c r="D89" s="4">
        <v>0</v>
      </c>
      <c r="E89" s="49">
        <v>0</v>
      </c>
    </row>
    <row r="90" spans="1:5" ht="15.75" x14ac:dyDescent="0.25">
      <c r="A90" s="80"/>
      <c r="B90" s="15" t="s">
        <v>31</v>
      </c>
      <c r="C90" s="4">
        <v>8110.6</v>
      </c>
      <c r="D90" s="4">
        <v>8110.6</v>
      </c>
      <c r="E90" s="49">
        <v>8327.92</v>
      </c>
    </row>
    <row r="91" spans="1:5" ht="15.75" x14ac:dyDescent="0.25">
      <c r="A91" s="80"/>
      <c r="B91" s="14" t="s">
        <v>33</v>
      </c>
      <c r="C91" s="4">
        <v>8876</v>
      </c>
      <c r="D91" s="4">
        <v>8876</v>
      </c>
      <c r="E91" s="49">
        <v>8681.4599999999991</v>
      </c>
    </row>
    <row r="92" spans="1:5" ht="15.75" x14ac:dyDescent="0.25">
      <c r="A92" s="80"/>
      <c r="B92" s="14" t="s">
        <v>34</v>
      </c>
      <c r="C92" s="4">
        <v>3705.8</v>
      </c>
      <c r="D92" s="4">
        <v>3705.8</v>
      </c>
      <c r="E92" s="49">
        <v>3617.13</v>
      </c>
    </row>
    <row r="93" spans="1:5" ht="31.5" x14ac:dyDescent="0.25">
      <c r="A93" s="80"/>
      <c r="B93" s="14" t="s">
        <v>35</v>
      </c>
      <c r="C93" s="4">
        <v>222869.59999999998</v>
      </c>
      <c r="D93" s="4">
        <v>222869.59999999998</v>
      </c>
      <c r="E93" s="49">
        <f>SUM(E94:E100)</f>
        <v>223006.28000000003</v>
      </c>
    </row>
    <row r="94" spans="1:5" ht="15.75" x14ac:dyDescent="0.25">
      <c r="A94" s="80"/>
      <c r="B94" s="3" t="s">
        <v>36</v>
      </c>
      <c r="C94" s="4">
        <v>62542.400000000001</v>
      </c>
      <c r="D94" s="4">
        <v>62542.400000000001</v>
      </c>
      <c r="E94" s="49">
        <v>62086.37</v>
      </c>
    </row>
    <row r="95" spans="1:5" ht="15.75" x14ac:dyDescent="0.25">
      <c r="A95" s="80"/>
      <c r="B95" s="3" t="s">
        <v>37</v>
      </c>
      <c r="C95" s="4">
        <v>20880</v>
      </c>
      <c r="D95" s="4">
        <v>20880</v>
      </c>
      <c r="E95" s="49">
        <v>20879.509999999998</v>
      </c>
    </row>
    <row r="96" spans="1:5" ht="31.5" x14ac:dyDescent="0.25">
      <c r="A96" s="80"/>
      <c r="B96" s="3" t="s">
        <v>38</v>
      </c>
      <c r="C96" s="4">
        <v>11834.300000000001</v>
      </c>
      <c r="D96" s="4">
        <v>11834.300000000001</v>
      </c>
      <c r="E96" s="49">
        <v>11834.3</v>
      </c>
    </row>
    <row r="97" spans="1:5" ht="31.5" x14ac:dyDescent="0.25">
      <c r="A97" s="80"/>
      <c r="B97" s="3" t="s">
        <v>39</v>
      </c>
      <c r="C97" s="4">
        <v>9325.4</v>
      </c>
      <c r="D97" s="4">
        <v>9325.4</v>
      </c>
      <c r="E97" s="49">
        <v>9296.9</v>
      </c>
    </row>
    <row r="98" spans="1:5" ht="31.5" x14ac:dyDescent="0.25">
      <c r="A98" s="80"/>
      <c r="B98" s="3" t="s">
        <v>40</v>
      </c>
      <c r="C98" s="4">
        <v>10016.900000000001</v>
      </c>
      <c r="D98" s="4">
        <v>10016.900000000001</v>
      </c>
      <c r="E98" s="49">
        <v>9912.3799999999992</v>
      </c>
    </row>
    <row r="99" spans="1:5" ht="15.75" x14ac:dyDescent="0.25">
      <c r="A99" s="80"/>
      <c r="B99" s="3" t="s">
        <v>41</v>
      </c>
      <c r="C99" s="4">
        <v>21427.8</v>
      </c>
      <c r="D99" s="4">
        <v>21427.8</v>
      </c>
      <c r="E99" s="49">
        <v>21427.8</v>
      </c>
    </row>
    <row r="100" spans="1:5" ht="15.75" x14ac:dyDescent="0.25">
      <c r="A100" s="80"/>
      <c r="B100" s="3" t="s">
        <v>42</v>
      </c>
      <c r="C100" s="4">
        <v>87578.599999999991</v>
      </c>
      <c r="D100" s="4">
        <v>87578.599999999991</v>
      </c>
      <c r="E100" s="49">
        <v>87569.02</v>
      </c>
    </row>
    <row r="101" spans="1:5" ht="31.5" customHeight="1" x14ac:dyDescent="0.25">
      <c r="A101" s="80" t="s">
        <v>77</v>
      </c>
      <c r="B101" s="24" t="s">
        <v>8</v>
      </c>
      <c r="C101" s="4">
        <v>10121.900000000001</v>
      </c>
      <c r="D101" s="4">
        <v>10121.900000000001</v>
      </c>
      <c r="E101" s="49">
        <f>SUM(E102:E104)</f>
        <v>10121.890000000001</v>
      </c>
    </row>
    <row r="102" spans="1:5" ht="15.75" x14ac:dyDescent="0.25">
      <c r="A102" s="80"/>
      <c r="B102" s="3" t="s">
        <v>9</v>
      </c>
      <c r="C102" s="4">
        <v>8092.4</v>
      </c>
      <c r="D102" s="4">
        <v>8092.4</v>
      </c>
      <c r="E102" s="49">
        <v>8092.4</v>
      </c>
    </row>
    <row r="103" spans="1:5" ht="19.5" customHeight="1" x14ac:dyDescent="0.25">
      <c r="A103" s="80"/>
      <c r="B103" s="3" t="s">
        <v>21</v>
      </c>
      <c r="C103" s="4">
        <v>1652.2</v>
      </c>
      <c r="D103" s="4">
        <v>1652.2</v>
      </c>
      <c r="E103" s="49">
        <v>1652.2</v>
      </c>
    </row>
    <row r="104" spans="1:5" ht="31.5" x14ac:dyDescent="0.25">
      <c r="A104" s="80"/>
      <c r="B104" s="3" t="s">
        <v>10</v>
      </c>
      <c r="C104" s="4">
        <v>377.3</v>
      </c>
      <c r="D104" s="4">
        <v>377.3</v>
      </c>
      <c r="E104" s="49">
        <v>377.29</v>
      </c>
    </row>
    <row r="105" spans="1:5" ht="15.75" x14ac:dyDescent="0.25">
      <c r="A105" s="80"/>
      <c r="B105" s="14" t="s">
        <v>17</v>
      </c>
      <c r="C105" s="4">
        <v>48703.299999999996</v>
      </c>
      <c r="D105" s="4">
        <v>48703.299999999996</v>
      </c>
      <c r="E105" s="49">
        <f>SUM(E106:E108)</f>
        <v>48560.06</v>
      </c>
    </row>
    <row r="106" spans="1:5" ht="15.75" x14ac:dyDescent="0.25">
      <c r="A106" s="80"/>
      <c r="B106" s="3" t="s">
        <v>18</v>
      </c>
      <c r="C106" s="4">
        <v>15798.1</v>
      </c>
      <c r="D106" s="4">
        <v>15798.1</v>
      </c>
      <c r="E106" s="49">
        <v>15749.5</v>
      </c>
    </row>
    <row r="107" spans="1:5" ht="15.75" x14ac:dyDescent="0.25">
      <c r="A107" s="80"/>
      <c r="B107" s="3" t="s">
        <v>19</v>
      </c>
      <c r="C107" s="4">
        <v>17253.199999999997</v>
      </c>
      <c r="D107" s="4">
        <v>17253.199999999997</v>
      </c>
      <c r="E107" s="49">
        <v>17253.2</v>
      </c>
    </row>
    <row r="108" spans="1:5" ht="15.75" x14ac:dyDescent="0.25">
      <c r="A108" s="80"/>
      <c r="B108" s="3" t="s">
        <v>20</v>
      </c>
      <c r="C108" s="4">
        <v>15652</v>
      </c>
      <c r="D108" s="4">
        <v>15652</v>
      </c>
      <c r="E108" s="49">
        <v>15557.36</v>
      </c>
    </row>
    <row r="109" spans="1:5" ht="31.5" x14ac:dyDescent="0.25">
      <c r="A109" s="80"/>
      <c r="B109" s="14" t="s">
        <v>22</v>
      </c>
      <c r="C109" s="4">
        <v>112458.7</v>
      </c>
      <c r="D109" s="4">
        <v>112458.7</v>
      </c>
      <c r="E109" s="49">
        <f>SUM(E110:E120)</f>
        <v>110384.59</v>
      </c>
    </row>
    <row r="110" spans="1:5" ht="15.75" x14ac:dyDescent="0.25">
      <c r="A110" s="80"/>
      <c r="B110" s="3" t="s">
        <v>11</v>
      </c>
      <c r="C110" s="4">
        <v>31222.7</v>
      </c>
      <c r="D110" s="4">
        <v>31222.7</v>
      </c>
      <c r="E110" s="49">
        <v>29772.51</v>
      </c>
    </row>
    <row r="111" spans="1:5" ht="15.75" x14ac:dyDescent="0.25">
      <c r="A111" s="80"/>
      <c r="B111" s="3" t="s">
        <v>23</v>
      </c>
      <c r="C111" s="4">
        <v>8497.7999999999993</v>
      </c>
      <c r="D111" s="4">
        <v>8497.7999999999993</v>
      </c>
      <c r="E111" s="49">
        <v>8497.27</v>
      </c>
    </row>
    <row r="112" spans="1:5" ht="15.75" x14ac:dyDescent="0.25">
      <c r="A112" s="80"/>
      <c r="B112" s="3" t="s">
        <v>24</v>
      </c>
      <c r="C112" s="4">
        <v>34265.199999999997</v>
      </c>
      <c r="D112" s="4">
        <v>34265.199999999997</v>
      </c>
      <c r="E112" s="49">
        <v>33645.550000000003</v>
      </c>
    </row>
    <row r="113" spans="1:5" ht="15.75" x14ac:dyDescent="0.25">
      <c r="A113" s="80"/>
      <c r="B113" s="3" t="s">
        <v>25</v>
      </c>
      <c r="C113" s="4">
        <v>8956</v>
      </c>
      <c r="D113" s="4">
        <v>8956</v>
      </c>
      <c r="E113" s="49">
        <v>8956</v>
      </c>
    </row>
    <row r="114" spans="1:5" ht="15.75" x14ac:dyDescent="0.25">
      <c r="A114" s="80"/>
      <c r="B114" s="3" t="s">
        <v>26</v>
      </c>
      <c r="C114" s="4">
        <v>10237</v>
      </c>
      <c r="D114" s="4">
        <v>10237</v>
      </c>
      <c r="E114" s="49">
        <v>10237</v>
      </c>
    </row>
    <row r="115" spans="1:5" ht="15.75" x14ac:dyDescent="0.25">
      <c r="A115" s="80"/>
      <c r="B115" s="3" t="s">
        <v>27</v>
      </c>
      <c r="C115" s="4">
        <v>8060.3</v>
      </c>
      <c r="D115" s="4">
        <v>8060.3</v>
      </c>
      <c r="E115" s="49">
        <v>8057.54</v>
      </c>
    </row>
    <row r="116" spans="1:5" ht="15.75" x14ac:dyDescent="0.25">
      <c r="A116" s="80"/>
      <c r="B116" s="3" t="s">
        <v>28</v>
      </c>
      <c r="C116" s="4">
        <v>7979.5</v>
      </c>
      <c r="D116" s="4">
        <v>7979.5</v>
      </c>
      <c r="E116" s="49">
        <v>7979.27</v>
      </c>
    </row>
    <row r="117" spans="1:5" ht="15.75" x14ac:dyDescent="0.25">
      <c r="A117" s="80"/>
      <c r="B117" s="3" t="s">
        <v>29</v>
      </c>
      <c r="C117" s="4">
        <v>3240.2</v>
      </c>
      <c r="D117" s="4">
        <v>3240.2</v>
      </c>
      <c r="E117" s="49">
        <v>3239.45</v>
      </c>
    </row>
    <row r="118" spans="1:5" ht="15.75" x14ac:dyDescent="0.25">
      <c r="A118" s="80"/>
      <c r="B118" s="3" t="s">
        <v>12</v>
      </c>
      <c r="C118" s="4">
        <v>0</v>
      </c>
      <c r="D118" s="4">
        <v>0</v>
      </c>
      <c r="E118" s="49">
        <v>0</v>
      </c>
    </row>
    <row r="119" spans="1:5" ht="15.75" x14ac:dyDescent="0.25">
      <c r="A119" s="80"/>
      <c r="B119" s="3" t="s">
        <v>18</v>
      </c>
      <c r="C119" s="4">
        <v>0</v>
      </c>
      <c r="D119" s="4">
        <v>0</v>
      </c>
      <c r="E119" s="49">
        <v>0</v>
      </c>
    </row>
    <row r="120" spans="1:5" ht="15.75" x14ac:dyDescent="0.25">
      <c r="A120" s="80"/>
      <c r="B120" s="3" t="s">
        <v>19</v>
      </c>
      <c r="C120" s="4">
        <v>0</v>
      </c>
      <c r="D120" s="4">
        <v>0</v>
      </c>
      <c r="E120" s="49">
        <v>0</v>
      </c>
    </row>
    <row r="121" spans="1:5" ht="15.75" x14ac:dyDescent="0.25">
      <c r="A121" s="80"/>
      <c r="B121" s="15" t="s">
        <v>31</v>
      </c>
      <c r="C121" s="4">
        <v>8110.6</v>
      </c>
      <c r="D121" s="4">
        <v>8110.6</v>
      </c>
      <c r="E121" s="49">
        <v>8327.92</v>
      </c>
    </row>
    <row r="122" spans="1:5" ht="15.75" x14ac:dyDescent="0.25">
      <c r="A122" s="80"/>
      <c r="B122" s="14" t="s">
        <v>33</v>
      </c>
      <c r="C122" s="4">
        <v>8876</v>
      </c>
      <c r="D122" s="4">
        <v>8876</v>
      </c>
      <c r="E122" s="49">
        <v>8681.4599999999991</v>
      </c>
    </row>
    <row r="123" spans="1:5" ht="15.75" x14ac:dyDescent="0.25">
      <c r="A123" s="80"/>
      <c r="B123" s="14" t="s">
        <v>34</v>
      </c>
      <c r="C123" s="4">
        <v>3705.8</v>
      </c>
      <c r="D123" s="4">
        <v>3705.8</v>
      </c>
      <c r="E123" s="49">
        <v>3617.13</v>
      </c>
    </row>
    <row r="124" spans="1:5" ht="31.5" x14ac:dyDescent="0.25">
      <c r="A124" s="80"/>
      <c r="B124" s="14" t="s">
        <v>35</v>
      </c>
      <c r="C124" s="4">
        <v>222869.59999999998</v>
      </c>
      <c r="D124" s="4">
        <v>222869.59999999998</v>
      </c>
      <c r="E124" s="49">
        <f>SUM(E125:E131)</f>
        <v>223006.28000000003</v>
      </c>
    </row>
    <row r="125" spans="1:5" ht="15.75" x14ac:dyDescent="0.25">
      <c r="A125" s="80"/>
      <c r="B125" s="3" t="s">
        <v>36</v>
      </c>
      <c r="C125" s="4">
        <v>62542.400000000001</v>
      </c>
      <c r="D125" s="4">
        <v>62542.400000000001</v>
      </c>
      <c r="E125" s="49">
        <v>62086.37</v>
      </c>
    </row>
    <row r="126" spans="1:5" ht="15.75" x14ac:dyDescent="0.25">
      <c r="A126" s="80"/>
      <c r="B126" s="3" t="s">
        <v>37</v>
      </c>
      <c r="C126" s="4">
        <v>20880</v>
      </c>
      <c r="D126" s="4">
        <v>20880</v>
      </c>
      <c r="E126" s="49">
        <v>20879.509999999998</v>
      </c>
    </row>
    <row r="127" spans="1:5" ht="31.5" x14ac:dyDescent="0.25">
      <c r="A127" s="80"/>
      <c r="B127" s="3" t="s">
        <v>38</v>
      </c>
      <c r="C127" s="4">
        <v>11834.300000000001</v>
      </c>
      <c r="D127" s="4">
        <v>11834.300000000001</v>
      </c>
      <c r="E127" s="49">
        <v>11834.3</v>
      </c>
    </row>
    <row r="128" spans="1:5" ht="31.5" x14ac:dyDescent="0.25">
      <c r="A128" s="80"/>
      <c r="B128" s="3" t="s">
        <v>39</v>
      </c>
      <c r="C128" s="4">
        <v>9325.4</v>
      </c>
      <c r="D128" s="4">
        <v>9325.4</v>
      </c>
      <c r="E128" s="49">
        <v>9296.9</v>
      </c>
    </row>
    <row r="129" spans="1:5" ht="31.5" x14ac:dyDescent="0.25">
      <c r="A129" s="80"/>
      <c r="B129" s="3" t="s">
        <v>40</v>
      </c>
      <c r="C129" s="4">
        <v>10016.900000000001</v>
      </c>
      <c r="D129" s="4">
        <v>10016.900000000001</v>
      </c>
      <c r="E129" s="49">
        <v>9912.3799999999992</v>
      </c>
    </row>
    <row r="130" spans="1:5" ht="15.75" x14ac:dyDescent="0.25">
      <c r="A130" s="80"/>
      <c r="B130" s="3" t="s">
        <v>41</v>
      </c>
      <c r="C130" s="4">
        <v>21427.8</v>
      </c>
      <c r="D130" s="4">
        <v>21427.8</v>
      </c>
      <c r="E130" s="49">
        <v>21427.8</v>
      </c>
    </row>
    <row r="131" spans="1:5" ht="15.75" x14ac:dyDescent="0.25">
      <c r="A131" s="80"/>
      <c r="B131" s="3" t="s">
        <v>42</v>
      </c>
      <c r="C131" s="4">
        <v>87578.599999999991</v>
      </c>
      <c r="D131" s="4">
        <v>87578.599999999991</v>
      </c>
      <c r="E131" s="49">
        <v>87569.02</v>
      </c>
    </row>
    <row r="132" spans="1:5" ht="31.5" customHeight="1" x14ac:dyDescent="0.25">
      <c r="A132" s="80" t="s">
        <v>78</v>
      </c>
      <c r="B132" s="24" t="s">
        <v>8</v>
      </c>
      <c r="C132" s="4">
        <v>261736.20000000004</v>
      </c>
      <c r="D132" s="4">
        <v>261736.20000000004</v>
      </c>
      <c r="E132" s="49">
        <v>273471.00794000004</v>
      </c>
    </row>
    <row r="133" spans="1:5" ht="15.75" x14ac:dyDescent="0.25">
      <c r="A133" s="80"/>
      <c r="B133" s="3" t="s">
        <v>9</v>
      </c>
      <c r="C133" s="4">
        <v>160323.90000000002</v>
      </c>
      <c r="D133" s="4">
        <v>160323.90000000002</v>
      </c>
      <c r="E133" s="49">
        <v>165698.76303999999</v>
      </c>
    </row>
    <row r="134" spans="1:5" ht="16.5" customHeight="1" x14ac:dyDescent="0.25">
      <c r="A134" s="80"/>
      <c r="B134" s="3" t="s">
        <v>21</v>
      </c>
      <c r="C134" s="4">
        <v>7635.7</v>
      </c>
      <c r="D134" s="4">
        <v>7635.7</v>
      </c>
      <c r="E134" s="49">
        <v>9703.55746</v>
      </c>
    </row>
    <row r="135" spans="1:5" ht="31.5" x14ac:dyDescent="0.25">
      <c r="A135" s="80"/>
      <c r="B135" s="3" t="s">
        <v>10</v>
      </c>
      <c r="C135" s="4">
        <v>93776.6</v>
      </c>
      <c r="D135" s="4">
        <v>93776.6</v>
      </c>
      <c r="E135" s="49">
        <v>98068.687440000023</v>
      </c>
    </row>
    <row r="136" spans="1:5" ht="15.75" x14ac:dyDescent="0.25">
      <c r="A136" s="80"/>
      <c r="B136" s="14" t="s">
        <v>17</v>
      </c>
      <c r="C136" s="4">
        <v>1030983</v>
      </c>
      <c r="D136" s="4">
        <v>1030983</v>
      </c>
      <c r="E136" s="49">
        <v>1061861.8079300001</v>
      </c>
    </row>
    <row r="137" spans="1:5" ht="15.75" x14ac:dyDescent="0.25">
      <c r="A137" s="80"/>
      <c r="B137" s="3" t="s">
        <v>18</v>
      </c>
      <c r="C137" s="4">
        <v>232217.4</v>
      </c>
      <c r="D137" s="4">
        <v>232217.4</v>
      </c>
      <c r="E137" s="49">
        <v>239485.20447999996</v>
      </c>
    </row>
    <row r="138" spans="1:5" ht="15.75" x14ac:dyDescent="0.25">
      <c r="A138" s="80"/>
      <c r="B138" s="3" t="s">
        <v>19</v>
      </c>
      <c r="C138" s="4">
        <v>270587.5</v>
      </c>
      <c r="D138" s="4">
        <v>270587.5</v>
      </c>
      <c r="E138" s="49">
        <v>278969.07195000001</v>
      </c>
    </row>
    <row r="139" spans="1:5" ht="15.75" x14ac:dyDescent="0.25">
      <c r="A139" s="80"/>
      <c r="B139" s="3" t="s">
        <v>20</v>
      </c>
      <c r="C139" s="4">
        <v>528178.1</v>
      </c>
      <c r="D139" s="4">
        <v>528178.1</v>
      </c>
      <c r="E139" s="49">
        <v>543407.53150000016</v>
      </c>
    </row>
    <row r="140" spans="1:5" ht="31.5" x14ac:dyDescent="0.25">
      <c r="A140" s="80"/>
      <c r="B140" s="14" t="s">
        <v>22</v>
      </c>
      <c r="C140" s="4">
        <v>1237726.3999999997</v>
      </c>
      <c r="D140" s="4">
        <v>1237726.3999999997</v>
      </c>
      <c r="E140" s="49">
        <f>E171</f>
        <v>1289665.1778499999</v>
      </c>
    </row>
    <row r="141" spans="1:5" ht="15.75" x14ac:dyDescent="0.25">
      <c r="A141" s="80"/>
      <c r="B141" s="3" t="s">
        <v>11</v>
      </c>
      <c r="C141" s="4">
        <v>295849.7</v>
      </c>
      <c r="D141" s="4">
        <v>295849.7</v>
      </c>
      <c r="E141" s="49">
        <v>303199.79958999989</v>
      </c>
    </row>
    <row r="142" spans="1:5" ht="15.75" x14ac:dyDescent="0.25">
      <c r="A142" s="80"/>
      <c r="B142" s="3" t="s">
        <v>23</v>
      </c>
      <c r="C142" s="4">
        <v>102821.6</v>
      </c>
      <c r="D142" s="4">
        <v>102821.6</v>
      </c>
      <c r="E142" s="49">
        <v>106671.91455999998</v>
      </c>
    </row>
    <row r="143" spans="1:5" ht="15.75" x14ac:dyDescent="0.25">
      <c r="A143" s="80"/>
      <c r="B143" s="3" t="s">
        <v>24</v>
      </c>
      <c r="C143" s="4">
        <v>238956.4</v>
      </c>
      <c r="D143" s="4">
        <v>238956.4</v>
      </c>
      <c r="E143" s="49">
        <v>247595.32632000005</v>
      </c>
    </row>
    <row r="144" spans="1:5" ht="15.75" x14ac:dyDescent="0.25">
      <c r="A144" s="80"/>
      <c r="B144" s="3" t="s">
        <v>25</v>
      </c>
      <c r="C144" s="4">
        <v>262261.7</v>
      </c>
      <c r="D144" s="4">
        <v>262261.7</v>
      </c>
      <c r="E144" s="49">
        <v>276767.90680999996</v>
      </c>
    </row>
    <row r="145" spans="1:5" ht="15.75" x14ac:dyDescent="0.25">
      <c r="A145" s="80"/>
      <c r="B145" s="3" t="s">
        <v>26</v>
      </c>
      <c r="C145" s="4">
        <v>171506.8</v>
      </c>
      <c r="D145" s="4">
        <v>171506.8</v>
      </c>
      <c r="E145" s="49">
        <v>178001.89397</v>
      </c>
    </row>
    <row r="146" spans="1:5" ht="15.75" x14ac:dyDescent="0.25">
      <c r="A146" s="80"/>
      <c r="B146" s="3" t="s">
        <v>27</v>
      </c>
      <c r="C146" s="4">
        <v>33419.199999999997</v>
      </c>
      <c r="D146" s="4">
        <v>33419.199999999997</v>
      </c>
      <c r="E146" s="49">
        <v>36862.599729999994</v>
      </c>
    </row>
    <row r="147" spans="1:5" ht="15.75" x14ac:dyDescent="0.25">
      <c r="A147" s="80"/>
      <c r="B147" s="3" t="s">
        <v>28</v>
      </c>
      <c r="C147" s="4">
        <v>80644.2</v>
      </c>
      <c r="D147" s="4">
        <v>80644.2</v>
      </c>
      <c r="E147" s="49">
        <v>82832.387400000007</v>
      </c>
    </row>
    <row r="148" spans="1:5" ht="15.75" x14ac:dyDescent="0.25">
      <c r="A148" s="80"/>
      <c r="B148" s="3" t="s">
        <v>29</v>
      </c>
      <c r="C148" s="4">
        <v>38124.400000000001</v>
      </c>
      <c r="D148" s="4">
        <v>38124.400000000001</v>
      </c>
      <c r="E148" s="49">
        <v>40695.065979999999</v>
      </c>
    </row>
    <row r="149" spans="1:5" ht="15.75" x14ac:dyDescent="0.25">
      <c r="A149" s="80"/>
      <c r="B149" s="3" t="s">
        <v>12</v>
      </c>
      <c r="C149" s="4">
        <v>14142.4</v>
      </c>
      <c r="D149" s="4">
        <v>14142.4</v>
      </c>
      <c r="E149" s="49">
        <v>17038.283490000002</v>
      </c>
    </row>
    <row r="150" spans="1:5" ht="15.75" x14ac:dyDescent="0.25">
      <c r="A150" s="80"/>
      <c r="B150" s="3" t="s">
        <v>18</v>
      </c>
      <c r="C150" s="4" t="s">
        <v>74</v>
      </c>
      <c r="D150" s="4" t="s">
        <v>74</v>
      </c>
      <c r="E150" s="49" t="s">
        <v>16</v>
      </c>
    </row>
    <row r="151" spans="1:5" ht="15.75" x14ac:dyDescent="0.25">
      <c r="A151" s="80"/>
      <c r="B151" s="3" t="s">
        <v>19</v>
      </c>
      <c r="C151" s="4" t="s">
        <v>74</v>
      </c>
      <c r="D151" s="4" t="s">
        <v>74</v>
      </c>
      <c r="E151" s="49" t="s">
        <v>16</v>
      </c>
    </row>
    <row r="152" spans="1:5" ht="15.75" x14ac:dyDescent="0.25">
      <c r="A152" s="80"/>
      <c r="B152" s="15" t="s">
        <v>31</v>
      </c>
      <c r="C152" s="4">
        <v>221622.6</v>
      </c>
      <c r="D152" s="4">
        <v>221622.6</v>
      </c>
      <c r="E152" s="49">
        <v>1433.4</v>
      </c>
    </row>
    <row r="153" spans="1:5" ht="15.75" x14ac:dyDescent="0.25">
      <c r="A153" s="80"/>
      <c r="B153" s="14" t="s">
        <v>33</v>
      </c>
      <c r="C153" s="4">
        <v>345637.8</v>
      </c>
      <c r="D153" s="4">
        <v>345637.8</v>
      </c>
      <c r="E153" s="49">
        <v>346943.92953999998</v>
      </c>
    </row>
    <row r="154" spans="1:5" ht="15.75" x14ac:dyDescent="0.25">
      <c r="A154" s="80"/>
      <c r="B154" s="14" t="s">
        <v>34</v>
      </c>
      <c r="C154" s="4">
        <v>86590.9</v>
      </c>
      <c r="D154" s="4">
        <v>86590.9</v>
      </c>
      <c r="E154" s="49">
        <v>85627.790780000025</v>
      </c>
    </row>
    <row r="155" spans="1:5" ht="31.5" x14ac:dyDescent="0.25">
      <c r="A155" s="80"/>
      <c r="B155" s="14" t="s">
        <v>35</v>
      </c>
      <c r="C155" s="4">
        <v>1498940.1999999997</v>
      </c>
      <c r="D155" s="4">
        <v>1498940.1999999997</v>
      </c>
      <c r="E155" s="49">
        <f>E186</f>
        <v>1535718.6566999999</v>
      </c>
    </row>
    <row r="156" spans="1:5" ht="15.75" x14ac:dyDescent="0.25">
      <c r="A156" s="80"/>
      <c r="B156" s="3" t="s">
        <v>36</v>
      </c>
      <c r="C156" s="4">
        <v>300103.59999999998</v>
      </c>
      <c r="D156" s="4">
        <v>300103.59999999998</v>
      </c>
      <c r="E156" s="49">
        <v>307919.43925</v>
      </c>
    </row>
    <row r="157" spans="1:5" ht="15.75" x14ac:dyDescent="0.25">
      <c r="A157" s="80"/>
      <c r="B157" s="3" t="s">
        <v>37</v>
      </c>
      <c r="C157" s="4">
        <v>111427</v>
      </c>
      <c r="D157" s="4">
        <v>111427</v>
      </c>
      <c r="E157" s="49">
        <v>112913.68235999999</v>
      </c>
    </row>
    <row r="158" spans="1:5" ht="31.5" x14ac:dyDescent="0.25">
      <c r="A158" s="80"/>
      <c r="B158" s="3" t="s">
        <v>38</v>
      </c>
      <c r="C158" s="4">
        <v>152597.79999999999</v>
      </c>
      <c r="D158" s="4">
        <v>152597.79999999999</v>
      </c>
      <c r="E158" s="49">
        <v>161201.95209000001</v>
      </c>
    </row>
    <row r="159" spans="1:5" ht="31.5" x14ac:dyDescent="0.25">
      <c r="A159" s="80"/>
      <c r="B159" s="3" t="s">
        <v>39</v>
      </c>
      <c r="C159" s="4">
        <v>95642.4</v>
      </c>
      <c r="D159" s="4">
        <v>95642.4</v>
      </c>
      <c r="E159" s="49">
        <v>98415.370229999986</v>
      </c>
    </row>
    <row r="160" spans="1:5" ht="31.5" x14ac:dyDescent="0.25">
      <c r="A160" s="80"/>
      <c r="B160" s="3" t="s">
        <v>40</v>
      </c>
      <c r="C160" s="4">
        <v>87660.6</v>
      </c>
      <c r="D160" s="4">
        <v>87660.6</v>
      </c>
      <c r="E160" s="49">
        <v>92376.655240000007</v>
      </c>
    </row>
    <row r="161" spans="1:5" ht="15.75" x14ac:dyDescent="0.25">
      <c r="A161" s="80"/>
      <c r="B161" s="3" t="s">
        <v>41</v>
      </c>
      <c r="C161" s="4">
        <v>525720.4</v>
      </c>
      <c r="D161" s="4">
        <v>525720.4</v>
      </c>
      <c r="E161" s="49">
        <v>532569.72467000014</v>
      </c>
    </row>
    <row r="162" spans="1:5" ht="15.75" x14ac:dyDescent="0.25">
      <c r="A162" s="80"/>
      <c r="B162" s="3" t="s">
        <v>42</v>
      </c>
      <c r="C162" s="4">
        <v>225788.40000000002</v>
      </c>
      <c r="D162" s="4">
        <v>225788.40000000002</v>
      </c>
      <c r="E162" s="49">
        <v>230321.83286000002</v>
      </c>
    </row>
    <row r="163" spans="1:5" ht="31.5" x14ac:dyDescent="0.25">
      <c r="A163" s="80" t="s">
        <v>79</v>
      </c>
      <c r="B163" s="24" t="s">
        <v>8</v>
      </c>
      <c r="C163" s="4">
        <v>261736.20000000004</v>
      </c>
      <c r="D163" s="4">
        <v>261736.20000000004</v>
      </c>
      <c r="E163" s="49">
        <f>E194+E225</f>
        <v>273471.00794000004</v>
      </c>
    </row>
    <row r="164" spans="1:5" ht="15.75" x14ac:dyDescent="0.25">
      <c r="A164" s="80"/>
      <c r="B164" s="3" t="s">
        <v>9</v>
      </c>
      <c r="C164" s="4">
        <v>160323.90000000002</v>
      </c>
      <c r="D164" s="4">
        <v>160323.90000000002</v>
      </c>
      <c r="E164" s="49">
        <f t="shared" ref="E164:E193" si="1">E195+E226</f>
        <v>165698.76303999999</v>
      </c>
    </row>
    <row r="165" spans="1:5" ht="18.75" customHeight="1" x14ac:dyDescent="0.25">
      <c r="A165" s="80"/>
      <c r="B165" s="3" t="s">
        <v>21</v>
      </c>
      <c r="C165" s="4">
        <v>7635.7</v>
      </c>
      <c r="D165" s="4">
        <v>7635.7</v>
      </c>
      <c r="E165" s="49">
        <f>E227</f>
        <v>9703.55746</v>
      </c>
    </row>
    <row r="166" spans="1:5" ht="31.5" x14ac:dyDescent="0.25">
      <c r="A166" s="80"/>
      <c r="B166" s="3" t="s">
        <v>10</v>
      </c>
      <c r="C166" s="4">
        <v>93776.6</v>
      </c>
      <c r="D166" s="4">
        <v>93776.6</v>
      </c>
      <c r="E166" s="49">
        <f>E228</f>
        <v>98068.687440000023</v>
      </c>
    </row>
    <row r="167" spans="1:5" ht="15.75" x14ac:dyDescent="0.25">
      <c r="A167" s="80"/>
      <c r="B167" s="14" t="s">
        <v>17</v>
      </c>
      <c r="C167" s="4">
        <v>1030982.9999999999</v>
      </c>
      <c r="D167" s="4">
        <v>1030982.9999999999</v>
      </c>
      <c r="E167" s="49">
        <f>E198+E229</f>
        <v>1061861.8079300001</v>
      </c>
    </row>
    <row r="168" spans="1:5" ht="15.75" x14ac:dyDescent="0.25">
      <c r="A168" s="80"/>
      <c r="B168" s="3" t="s">
        <v>18</v>
      </c>
      <c r="C168" s="4">
        <v>232217.4</v>
      </c>
      <c r="D168" s="4">
        <v>232217.4</v>
      </c>
      <c r="E168" s="49">
        <f>E230</f>
        <v>239485.20447999996</v>
      </c>
    </row>
    <row r="169" spans="1:5" ht="15.75" x14ac:dyDescent="0.25">
      <c r="A169" s="80"/>
      <c r="B169" s="3" t="s">
        <v>19</v>
      </c>
      <c r="C169" s="4">
        <v>270587.5</v>
      </c>
      <c r="D169" s="4">
        <v>270587.5</v>
      </c>
      <c r="E169" s="49">
        <f t="shared" si="1"/>
        <v>278969.07195000001</v>
      </c>
    </row>
    <row r="170" spans="1:5" ht="15.75" x14ac:dyDescent="0.25">
      <c r="A170" s="80"/>
      <c r="B170" s="3" t="s">
        <v>20</v>
      </c>
      <c r="C170" s="4">
        <v>528178.1</v>
      </c>
      <c r="D170" s="4">
        <v>528178.1</v>
      </c>
      <c r="E170" s="49">
        <f t="shared" si="1"/>
        <v>543407.53150000016</v>
      </c>
    </row>
    <row r="171" spans="1:5" ht="31.5" x14ac:dyDescent="0.25">
      <c r="A171" s="80"/>
      <c r="B171" s="14" t="s">
        <v>22</v>
      </c>
      <c r="C171" s="4">
        <v>1237726.3999999997</v>
      </c>
      <c r="D171" s="4">
        <v>1237726.3999999997</v>
      </c>
      <c r="E171" s="49">
        <f>E202+E233</f>
        <v>1289665.1778499999</v>
      </c>
    </row>
    <row r="172" spans="1:5" ht="15.75" x14ac:dyDescent="0.25">
      <c r="A172" s="80"/>
      <c r="B172" s="3" t="s">
        <v>11</v>
      </c>
      <c r="C172" s="4">
        <v>295849.7</v>
      </c>
      <c r="D172" s="4">
        <v>295849.7</v>
      </c>
      <c r="E172" s="49">
        <f t="shared" si="1"/>
        <v>303199.79958999989</v>
      </c>
    </row>
    <row r="173" spans="1:5" ht="15.75" x14ac:dyDescent="0.25">
      <c r="A173" s="80"/>
      <c r="B173" s="3" t="s">
        <v>23</v>
      </c>
      <c r="C173" s="4">
        <v>102821.6</v>
      </c>
      <c r="D173" s="4">
        <v>102821.6</v>
      </c>
      <c r="E173" s="49">
        <f t="shared" si="1"/>
        <v>106671.91455999998</v>
      </c>
    </row>
    <row r="174" spans="1:5" ht="15.75" x14ac:dyDescent="0.25">
      <c r="A174" s="80"/>
      <c r="B174" s="3" t="s">
        <v>24</v>
      </c>
      <c r="C174" s="4">
        <v>238956.4</v>
      </c>
      <c r="D174" s="4">
        <v>238956.4</v>
      </c>
      <c r="E174" s="49">
        <f>E236</f>
        <v>247595.32632000005</v>
      </c>
    </row>
    <row r="175" spans="1:5" ht="15.75" x14ac:dyDescent="0.25">
      <c r="A175" s="80"/>
      <c r="B175" s="3" t="s">
        <v>25</v>
      </c>
      <c r="C175" s="4">
        <v>262261.7</v>
      </c>
      <c r="D175" s="4">
        <v>262261.7</v>
      </c>
      <c r="E175" s="49">
        <f t="shared" ref="E175:E182" si="2">E237</f>
        <v>276767.90680999996</v>
      </c>
    </row>
    <row r="176" spans="1:5" ht="15.75" x14ac:dyDescent="0.25">
      <c r="A176" s="80"/>
      <c r="B176" s="3" t="s">
        <v>26</v>
      </c>
      <c r="C176" s="4">
        <v>171506.8</v>
      </c>
      <c r="D176" s="4">
        <v>171506.8</v>
      </c>
      <c r="E176" s="49">
        <f t="shared" si="2"/>
        <v>178001.89397</v>
      </c>
    </row>
    <row r="177" spans="1:5" ht="15.75" x14ac:dyDescent="0.25">
      <c r="A177" s="80"/>
      <c r="B177" s="3" t="s">
        <v>27</v>
      </c>
      <c r="C177" s="4">
        <v>33419.199999999997</v>
      </c>
      <c r="D177" s="4">
        <v>33419.199999999997</v>
      </c>
      <c r="E177" s="49">
        <f t="shared" si="2"/>
        <v>36862.599729999994</v>
      </c>
    </row>
    <row r="178" spans="1:5" ht="15.75" x14ac:dyDescent="0.25">
      <c r="A178" s="80"/>
      <c r="B178" s="3" t="s">
        <v>28</v>
      </c>
      <c r="C178" s="4">
        <v>80644.2</v>
      </c>
      <c r="D178" s="4">
        <v>80644.2</v>
      </c>
      <c r="E178" s="49">
        <f t="shared" si="2"/>
        <v>82832.387400000007</v>
      </c>
    </row>
    <row r="179" spans="1:5" ht="15.75" x14ac:dyDescent="0.25">
      <c r="A179" s="80"/>
      <c r="B179" s="3" t="s">
        <v>29</v>
      </c>
      <c r="C179" s="4">
        <v>38124.400000000001</v>
      </c>
      <c r="D179" s="4">
        <v>38124.400000000001</v>
      </c>
      <c r="E179" s="49">
        <f t="shared" si="2"/>
        <v>40695.065979999999</v>
      </c>
    </row>
    <row r="180" spans="1:5" ht="15.75" x14ac:dyDescent="0.25">
      <c r="A180" s="80"/>
      <c r="B180" s="3" t="s">
        <v>12</v>
      </c>
      <c r="C180" s="4">
        <v>14142.4</v>
      </c>
      <c r="D180" s="4">
        <v>14142.4</v>
      </c>
      <c r="E180" s="49">
        <f t="shared" si="2"/>
        <v>17038.283490000002</v>
      </c>
    </row>
    <row r="181" spans="1:5" ht="15.75" x14ac:dyDescent="0.25">
      <c r="A181" s="80"/>
      <c r="B181" s="3" t="s">
        <v>18</v>
      </c>
      <c r="C181" s="4" t="s">
        <v>16</v>
      </c>
      <c r="D181" s="4" t="s">
        <v>16</v>
      </c>
      <c r="E181" s="49" t="str">
        <f t="shared" si="2"/>
        <v>-</v>
      </c>
    </row>
    <row r="182" spans="1:5" ht="15.75" x14ac:dyDescent="0.25">
      <c r="A182" s="80"/>
      <c r="B182" s="3" t="s">
        <v>19</v>
      </c>
      <c r="C182" s="4" t="s">
        <v>16</v>
      </c>
      <c r="D182" s="4" t="s">
        <v>16</v>
      </c>
      <c r="E182" s="49" t="str">
        <f t="shared" si="2"/>
        <v>-</v>
      </c>
    </row>
    <row r="183" spans="1:5" ht="15.75" x14ac:dyDescent="0.25">
      <c r="A183" s="80"/>
      <c r="B183" s="15" t="s">
        <v>31</v>
      </c>
      <c r="C183" s="4">
        <f>C214+C245</f>
        <v>221622.6</v>
      </c>
      <c r="D183" s="4">
        <f>D214+D245</f>
        <v>221622.6</v>
      </c>
      <c r="E183" s="49">
        <f>E214+E245</f>
        <v>1433.4</v>
      </c>
    </row>
    <row r="184" spans="1:5" ht="15.75" x14ac:dyDescent="0.25">
      <c r="A184" s="80"/>
      <c r="B184" s="14" t="s">
        <v>33</v>
      </c>
      <c r="C184" s="4">
        <v>345637.8</v>
      </c>
      <c r="D184" s="4">
        <v>345637.8</v>
      </c>
      <c r="E184" s="49">
        <f>E246</f>
        <v>346943.92953999998</v>
      </c>
    </row>
    <row r="185" spans="1:5" ht="15.75" x14ac:dyDescent="0.25">
      <c r="A185" s="80"/>
      <c r="B185" s="14" t="s">
        <v>34</v>
      </c>
      <c r="C185" s="4">
        <v>86590.9</v>
      </c>
      <c r="D185" s="4">
        <v>86590.9</v>
      </c>
      <c r="E185" s="49">
        <f>E247</f>
        <v>85627.790780000025</v>
      </c>
    </row>
    <row r="186" spans="1:5" ht="31.5" x14ac:dyDescent="0.25">
      <c r="A186" s="80"/>
      <c r="B186" s="14" t="s">
        <v>35</v>
      </c>
      <c r="C186" s="4">
        <v>1498940.2</v>
      </c>
      <c r="D186" s="4">
        <v>1498940.2</v>
      </c>
      <c r="E186" s="49">
        <f>E217+E248</f>
        <v>1535718.6566999999</v>
      </c>
    </row>
    <row r="187" spans="1:5" ht="15.75" x14ac:dyDescent="0.25">
      <c r="A187" s="80"/>
      <c r="B187" s="3" t="s">
        <v>36</v>
      </c>
      <c r="C187" s="4">
        <v>300103.59999999998</v>
      </c>
      <c r="D187" s="4">
        <v>300103.59999999998</v>
      </c>
      <c r="E187" s="49">
        <f t="shared" si="1"/>
        <v>307919.43925</v>
      </c>
    </row>
    <row r="188" spans="1:5" ht="15.75" x14ac:dyDescent="0.25">
      <c r="A188" s="80"/>
      <c r="B188" s="3" t="s">
        <v>37</v>
      </c>
      <c r="C188" s="4">
        <v>111427</v>
      </c>
      <c r="D188" s="4">
        <v>111427</v>
      </c>
      <c r="E188" s="49">
        <f>E250</f>
        <v>112913.68235999999</v>
      </c>
    </row>
    <row r="189" spans="1:5" ht="31.5" x14ac:dyDescent="0.25">
      <c r="A189" s="80"/>
      <c r="B189" s="3" t="s">
        <v>38</v>
      </c>
      <c r="C189" s="4">
        <v>152597.79999999999</v>
      </c>
      <c r="D189" s="4">
        <v>152597.79999999999</v>
      </c>
      <c r="E189" s="49">
        <f>E251</f>
        <v>161201.95209000001</v>
      </c>
    </row>
    <row r="190" spans="1:5" ht="31.5" x14ac:dyDescent="0.25">
      <c r="A190" s="80"/>
      <c r="B190" s="3" t="s">
        <v>39</v>
      </c>
      <c r="C190" s="4">
        <v>95642.4</v>
      </c>
      <c r="D190" s="4">
        <v>95642.4</v>
      </c>
      <c r="E190" s="49">
        <f t="shared" si="1"/>
        <v>98415.370229999986</v>
      </c>
    </row>
    <row r="191" spans="1:5" ht="31.5" x14ac:dyDescent="0.25">
      <c r="A191" s="80"/>
      <c r="B191" s="3" t="s">
        <v>40</v>
      </c>
      <c r="C191" s="4">
        <v>87660.6</v>
      </c>
      <c r="D191" s="4">
        <v>87660.6</v>
      </c>
      <c r="E191" s="49">
        <f>E253</f>
        <v>92376.655240000007</v>
      </c>
    </row>
    <row r="192" spans="1:5" ht="15.75" x14ac:dyDescent="0.25">
      <c r="A192" s="80"/>
      <c r="B192" s="3" t="s">
        <v>41</v>
      </c>
      <c r="C192" s="4">
        <v>525720.4</v>
      </c>
      <c r="D192" s="4">
        <v>525720.4</v>
      </c>
      <c r="E192" s="49">
        <f t="shared" si="1"/>
        <v>532569.72467000014</v>
      </c>
    </row>
    <row r="193" spans="1:5" ht="15.75" x14ac:dyDescent="0.25">
      <c r="A193" s="80"/>
      <c r="B193" s="3" t="s">
        <v>42</v>
      </c>
      <c r="C193" s="4">
        <v>225788.40000000002</v>
      </c>
      <c r="D193" s="4">
        <v>225788.40000000002</v>
      </c>
      <c r="E193" s="49">
        <f t="shared" si="1"/>
        <v>230321.83286000002</v>
      </c>
    </row>
    <row r="194" spans="1:5" ht="31.5" customHeight="1" x14ac:dyDescent="0.25">
      <c r="A194" s="80" t="s">
        <v>80</v>
      </c>
      <c r="B194" s="24" t="s">
        <v>8</v>
      </c>
      <c r="C194" s="4">
        <v>1077.2</v>
      </c>
      <c r="D194" s="4">
        <v>1077.2</v>
      </c>
      <c r="E194" s="49">
        <v>1077.2</v>
      </c>
    </row>
    <row r="195" spans="1:5" ht="15.75" x14ac:dyDescent="0.25">
      <c r="A195" s="80"/>
      <c r="B195" s="3" t="s">
        <v>9</v>
      </c>
      <c r="C195" s="4">
        <v>1077.2</v>
      </c>
      <c r="D195" s="4">
        <v>1077.2</v>
      </c>
      <c r="E195" s="49">
        <v>1077.2</v>
      </c>
    </row>
    <row r="196" spans="1:5" ht="17.25" customHeight="1" x14ac:dyDescent="0.25">
      <c r="A196" s="80"/>
      <c r="B196" s="3" t="s">
        <v>21</v>
      </c>
      <c r="C196" s="4" t="s">
        <v>16</v>
      </c>
      <c r="D196" s="4" t="s">
        <v>16</v>
      </c>
      <c r="E196" s="49" t="s">
        <v>16</v>
      </c>
    </row>
    <row r="197" spans="1:5" ht="31.5" x14ac:dyDescent="0.25">
      <c r="A197" s="80"/>
      <c r="B197" s="3" t="s">
        <v>10</v>
      </c>
      <c r="C197" s="4" t="s">
        <v>16</v>
      </c>
      <c r="D197" s="4" t="s">
        <v>16</v>
      </c>
      <c r="E197" s="49" t="s">
        <v>16</v>
      </c>
    </row>
    <row r="198" spans="1:5" ht="15.75" x14ac:dyDescent="0.25">
      <c r="A198" s="80"/>
      <c r="B198" s="14" t="s">
        <v>17</v>
      </c>
      <c r="C198" s="4">
        <f>C200+C201</f>
        <v>15929.7</v>
      </c>
      <c r="D198" s="4">
        <f>D200+D201</f>
        <v>15929.7</v>
      </c>
      <c r="E198" s="49">
        <f>E200+E201</f>
        <v>15929.7</v>
      </c>
    </row>
    <row r="199" spans="1:5" ht="15.75" x14ac:dyDescent="0.25">
      <c r="A199" s="80"/>
      <c r="B199" s="3" t="s">
        <v>18</v>
      </c>
      <c r="C199" s="4" t="s">
        <v>16</v>
      </c>
      <c r="D199" s="4" t="s">
        <v>16</v>
      </c>
      <c r="E199" s="49" t="s">
        <v>16</v>
      </c>
    </row>
    <row r="200" spans="1:5" ht="15.75" x14ac:dyDescent="0.25">
      <c r="A200" s="80"/>
      <c r="B200" s="3" t="s">
        <v>19</v>
      </c>
      <c r="C200" s="4">
        <v>14245.7</v>
      </c>
      <c r="D200" s="4">
        <v>14245.7</v>
      </c>
      <c r="E200" s="49">
        <v>14245.7</v>
      </c>
    </row>
    <row r="201" spans="1:5" ht="15.75" x14ac:dyDescent="0.25">
      <c r="A201" s="80"/>
      <c r="B201" s="3" t="s">
        <v>20</v>
      </c>
      <c r="C201" s="4">
        <v>1684</v>
      </c>
      <c r="D201" s="4">
        <v>1684</v>
      </c>
      <c r="E201" s="49">
        <v>1684</v>
      </c>
    </row>
    <row r="202" spans="1:5" ht="31.5" x14ac:dyDescent="0.25">
      <c r="A202" s="80"/>
      <c r="B202" s="14" t="s">
        <v>22</v>
      </c>
      <c r="C202" s="4">
        <v>11738.7</v>
      </c>
      <c r="D202" s="4">
        <v>11738.7</v>
      </c>
      <c r="E202" s="49">
        <f>E203+E204</f>
        <v>11738.7</v>
      </c>
    </row>
    <row r="203" spans="1:5" ht="15.75" x14ac:dyDescent="0.25">
      <c r="A203" s="80"/>
      <c r="B203" s="3" t="s">
        <v>11</v>
      </c>
      <c r="C203" s="4">
        <v>9186.7000000000007</v>
      </c>
      <c r="D203" s="4">
        <v>9186.7000000000007</v>
      </c>
      <c r="E203" s="49">
        <v>9186.7000000000007</v>
      </c>
    </row>
    <row r="204" spans="1:5" ht="15.75" x14ac:dyDescent="0.25">
      <c r="A204" s="80"/>
      <c r="B204" s="3" t="s">
        <v>23</v>
      </c>
      <c r="C204" s="4">
        <v>2552</v>
      </c>
      <c r="D204" s="4">
        <v>2552</v>
      </c>
      <c r="E204" s="49">
        <v>2552</v>
      </c>
    </row>
    <row r="205" spans="1:5" ht="15.75" x14ac:dyDescent="0.25">
      <c r="A205" s="80"/>
      <c r="B205" s="3" t="s">
        <v>24</v>
      </c>
      <c r="C205" s="4" t="s">
        <v>16</v>
      </c>
      <c r="D205" s="4" t="s">
        <v>16</v>
      </c>
      <c r="E205" s="49" t="s">
        <v>16</v>
      </c>
    </row>
    <row r="206" spans="1:5" ht="15.75" x14ac:dyDescent="0.25">
      <c r="A206" s="80"/>
      <c r="B206" s="3" t="s">
        <v>25</v>
      </c>
      <c r="C206" s="4" t="s">
        <v>16</v>
      </c>
      <c r="D206" s="4" t="s">
        <v>16</v>
      </c>
      <c r="E206" s="49" t="s">
        <v>16</v>
      </c>
    </row>
    <row r="207" spans="1:5" ht="15.75" x14ac:dyDescent="0.25">
      <c r="A207" s="80"/>
      <c r="B207" s="3" t="s">
        <v>26</v>
      </c>
      <c r="C207" s="4" t="s">
        <v>16</v>
      </c>
      <c r="D207" s="4" t="s">
        <v>16</v>
      </c>
      <c r="E207" s="49" t="s">
        <v>16</v>
      </c>
    </row>
    <row r="208" spans="1:5" ht="15.75" x14ac:dyDescent="0.25">
      <c r="A208" s="80"/>
      <c r="B208" s="3" t="s">
        <v>27</v>
      </c>
      <c r="C208" s="4" t="s">
        <v>16</v>
      </c>
      <c r="D208" s="4" t="s">
        <v>16</v>
      </c>
      <c r="E208" s="49" t="s">
        <v>16</v>
      </c>
    </row>
    <row r="209" spans="1:5" ht="15.75" x14ac:dyDescent="0.25">
      <c r="A209" s="80"/>
      <c r="B209" s="3" t="s">
        <v>28</v>
      </c>
      <c r="C209" s="4" t="s">
        <v>16</v>
      </c>
      <c r="D209" s="4" t="s">
        <v>16</v>
      </c>
      <c r="E209" s="49" t="s">
        <v>16</v>
      </c>
    </row>
    <row r="210" spans="1:5" ht="15.75" x14ac:dyDescent="0.25">
      <c r="A210" s="80"/>
      <c r="B210" s="3" t="s">
        <v>29</v>
      </c>
      <c r="C210" s="4" t="s">
        <v>16</v>
      </c>
      <c r="D210" s="4" t="s">
        <v>16</v>
      </c>
      <c r="E210" s="49" t="s">
        <v>16</v>
      </c>
    </row>
    <row r="211" spans="1:5" ht="15.75" x14ac:dyDescent="0.25">
      <c r="A211" s="80"/>
      <c r="B211" s="3" t="s">
        <v>12</v>
      </c>
      <c r="C211" s="4" t="s">
        <v>16</v>
      </c>
      <c r="D211" s="4" t="s">
        <v>16</v>
      </c>
      <c r="E211" s="49" t="s">
        <v>16</v>
      </c>
    </row>
    <row r="212" spans="1:5" ht="15.75" x14ac:dyDescent="0.25">
      <c r="A212" s="80"/>
      <c r="B212" s="3" t="s">
        <v>18</v>
      </c>
      <c r="C212" s="4" t="s">
        <v>16</v>
      </c>
      <c r="D212" s="4" t="s">
        <v>16</v>
      </c>
      <c r="E212" s="49" t="s">
        <v>16</v>
      </c>
    </row>
    <row r="213" spans="1:5" ht="15.75" x14ac:dyDescent="0.25">
      <c r="A213" s="80"/>
      <c r="B213" s="3" t="s">
        <v>19</v>
      </c>
      <c r="C213" s="4" t="s">
        <v>16</v>
      </c>
      <c r="D213" s="4" t="s">
        <v>16</v>
      </c>
      <c r="E213" s="49" t="s">
        <v>16</v>
      </c>
    </row>
    <row r="214" spans="1:5" ht="15.75" x14ac:dyDescent="0.25">
      <c r="A214" s="80"/>
      <c r="B214" s="15" t="s">
        <v>31</v>
      </c>
      <c r="C214" s="4">
        <v>1433.4</v>
      </c>
      <c r="D214" s="4">
        <v>1433.4</v>
      </c>
      <c r="E214" s="49">
        <v>1433.4</v>
      </c>
    </row>
    <row r="215" spans="1:5" ht="15.75" x14ac:dyDescent="0.25">
      <c r="A215" s="80"/>
      <c r="B215" s="14" t="s">
        <v>33</v>
      </c>
      <c r="C215" s="4" t="s">
        <v>16</v>
      </c>
      <c r="D215" s="4" t="s">
        <v>16</v>
      </c>
      <c r="E215" s="49" t="s">
        <v>16</v>
      </c>
    </row>
    <row r="216" spans="1:5" ht="15.75" x14ac:dyDescent="0.25">
      <c r="A216" s="80"/>
      <c r="B216" s="14" t="s">
        <v>34</v>
      </c>
      <c r="C216" s="4" t="s">
        <v>16</v>
      </c>
      <c r="D216" s="4" t="s">
        <v>16</v>
      </c>
      <c r="E216" s="49" t="s">
        <v>16</v>
      </c>
    </row>
    <row r="217" spans="1:5" ht="31.5" x14ac:dyDescent="0.25">
      <c r="A217" s="80"/>
      <c r="B217" s="14" t="s">
        <v>35</v>
      </c>
      <c r="C217" s="4">
        <v>21714.5</v>
      </c>
      <c r="D217" s="4">
        <v>21714.5</v>
      </c>
      <c r="E217" s="49">
        <f>E218+E221+E223+E224</f>
        <v>21714.5</v>
      </c>
    </row>
    <row r="218" spans="1:5" ht="15.75" x14ac:dyDescent="0.25">
      <c r="A218" s="80"/>
      <c r="B218" s="3" t="s">
        <v>36</v>
      </c>
      <c r="C218" s="4">
        <v>2563.6</v>
      </c>
      <c r="D218" s="4">
        <v>2563.6</v>
      </c>
      <c r="E218" s="49">
        <v>2563.6</v>
      </c>
    </row>
    <row r="219" spans="1:5" ht="15.75" x14ac:dyDescent="0.25">
      <c r="A219" s="80"/>
      <c r="B219" s="3" t="s">
        <v>37</v>
      </c>
      <c r="C219" s="4" t="s">
        <v>16</v>
      </c>
      <c r="D219" s="4" t="s">
        <v>16</v>
      </c>
      <c r="E219" s="49" t="s">
        <v>16</v>
      </c>
    </row>
    <row r="220" spans="1:5" ht="31.5" x14ac:dyDescent="0.25">
      <c r="A220" s="80"/>
      <c r="B220" s="3" t="s">
        <v>38</v>
      </c>
      <c r="C220" s="4" t="s">
        <v>16</v>
      </c>
      <c r="D220" s="4" t="s">
        <v>16</v>
      </c>
      <c r="E220" s="49" t="s">
        <v>16</v>
      </c>
    </row>
    <row r="221" spans="1:5" ht="31.5" x14ac:dyDescent="0.25">
      <c r="A221" s="80"/>
      <c r="B221" s="3" t="s">
        <v>39</v>
      </c>
      <c r="C221" s="4">
        <v>3693.4</v>
      </c>
      <c r="D221" s="4">
        <v>3693.4</v>
      </c>
      <c r="E221" s="49">
        <v>3693.4</v>
      </c>
    </row>
    <row r="222" spans="1:5" ht="31.5" x14ac:dyDescent="0.25">
      <c r="A222" s="80"/>
      <c r="B222" s="3" t="s">
        <v>40</v>
      </c>
      <c r="C222" s="4" t="s">
        <v>16</v>
      </c>
      <c r="D222" s="4" t="s">
        <v>16</v>
      </c>
      <c r="E222" s="49" t="s">
        <v>16</v>
      </c>
    </row>
    <row r="223" spans="1:5" ht="15.75" x14ac:dyDescent="0.25">
      <c r="A223" s="80"/>
      <c r="B223" s="3" t="s">
        <v>41</v>
      </c>
      <c r="C223" s="4">
        <v>7037.3</v>
      </c>
      <c r="D223" s="4">
        <v>7037.3</v>
      </c>
      <c r="E223" s="49">
        <v>7037.3</v>
      </c>
    </row>
    <row r="224" spans="1:5" ht="15.75" x14ac:dyDescent="0.25">
      <c r="A224" s="80"/>
      <c r="B224" s="3" t="s">
        <v>42</v>
      </c>
      <c r="C224" s="4">
        <v>8420.2000000000007</v>
      </c>
      <c r="D224" s="4">
        <v>8420.2000000000007</v>
      </c>
      <c r="E224" s="49">
        <v>8420.2000000000007</v>
      </c>
    </row>
    <row r="225" spans="1:5" ht="31.5" x14ac:dyDescent="0.25">
      <c r="A225" s="80" t="s">
        <v>81</v>
      </c>
      <c r="B225" s="24" t="s">
        <v>8</v>
      </c>
      <c r="C225" s="4">
        <v>260659.00000000003</v>
      </c>
      <c r="D225" s="26">
        <v>260659.00000000003</v>
      </c>
      <c r="E225" s="49">
        <v>272393.80794000003</v>
      </c>
    </row>
    <row r="226" spans="1:5" ht="15.75" x14ac:dyDescent="0.25">
      <c r="A226" s="80"/>
      <c r="B226" s="3" t="s">
        <v>9</v>
      </c>
      <c r="C226" s="4">
        <v>159246.70000000001</v>
      </c>
      <c r="D226" s="26">
        <v>159246.70000000001</v>
      </c>
      <c r="E226" s="49">
        <v>164621.56303999998</v>
      </c>
    </row>
    <row r="227" spans="1:5" ht="18" customHeight="1" x14ac:dyDescent="0.25">
      <c r="A227" s="80"/>
      <c r="B227" s="3" t="s">
        <v>21</v>
      </c>
      <c r="C227" s="4">
        <v>7635.7</v>
      </c>
      <c r="D227" s="26">
        <v>7635.7</v>
      </c>
      <c r="E227" s="49">
        <v>9703.55746</v>
      </c>
    </row>
    <row r="228" spans="1:5" ht="31.5" x14ac:dyDescent="0.25">
      <c r="A228" s="80"/>
      <c r="B228" s="3" t="s">
        <v>10</v>
      </c>
      <c r="C228" s="4">
        <v>93776.6</v>
      </c>
      <c r="D228" s="26">
        <v>93776.6</v>
      </c>
      <c r="E228" s="49">
        <v>98068.687440000023</v>
      </c>
    </row>
    <row r="229" spans="1:5" ht="15.75" x14ac:dyDescent="0.25">
      <c r="A229" s="80"/>
      <c r="B229" s="14" t="s">
        <v>17</v>
      </c>
      <c r="C229" s="4">
        <v>1015053.2999999999</v>
      </c>
      <c r="D229" s="26">
        <v>1015053.2999999999</v>
      </c>
      <c r="E229" s="49">
        <v>1045932.1079300001</v>
      </c>
    </row>
    <row r="230" spans="1:5" ht="15.75" x14ac:dyDescent="0.25">
      <c r="A230" s="80"/>
      <c r="B230" s="3" t="s">
        <v>18</v>
      </c>
      <c r="C230" s="4">
        <v>232217.4</v>
      </c>
      <c r="D230" s="26">
        <v>232217.4</v>
      </c>
      <c r="E230" s="49">
        <v>239485.20447999996</v>
      </c>
    </row>
    <row r="231" spans="1:5" ht="15.75" x14ac:dyDescent="0.25">
      <c r="A231" s="80"/>
      <c r="B231" s="3" t="s">
        <v>19</v>
      </c>
      <c r="C231" s="4">
        <v>256341.8</v>
      </c>
      <c r="D231" s="26">
        <v>256341.8</v>
      </c>
      <c r="E231" s="49">
        <v>264723.37195</v>
      </c>
    </row>
    <row r="232" spans="1:5" ht="15.75" x14ac:dyDescent="0.25">
      <c r="A232" s="80"/>
      <c r="B232" s="3" t="s">
        <v>20</v>
      </c>
      <c r="C232" s="4">
        <v>526494.1</v>
      </c>
      <c r="D232" s="26">
        <v>526494.1</v>
      </c>
      <c r="E232" s="49">
        <v>541723.53150000016</v>
      </c>
    </row>
    <row r="233" spans="1:5" ht="31.5" x14ac:dyDescent="0.25">
      <c r="A233" s="80"/>
      <c r="B233" s="14" t="s">
        <v>22</v>
      </c>
      <c r="C233" s="4">
        <v>1225987.6999999997</v>
      </c>
      <c r="D233" s="26">
        <v>1225987.6999999997</v>
      </c>
      <c r="E233" s="49">
        <v>1277926.4778499999</v>
      </c>
    </row>
    <row r="234" spans="1:5" ht="15.75" x14ac:dyDescent="0.25">
      <c r="A234" s="80"/>
      <c r="B234" s="3" t="s">
        <v>11</v>
      </c>
      <c r="C234" s="4">
        <v>286663</v>
      </c>
      <c r="D234" s="26">
        <v>286663</v>
      </c>
      <c r="E234" s="49">
        <v>294013.09958999988</v>
      </c>
    </row>
    <row r="235" spans="1:5" ht="15.75" x14ac:dyDescent="0.25">
      <c r="A235" s="80"/>
      <c r="B235" s="3" t="s">
        <v>23</v>
      </c>
      <c r="C235" s="4">
        <v>100269.6</v>
      </c>
      <c r="D235" s="26">
        <v>100269.6</v>
      </c>
      <c r="E235" s="49">
        <v>104119.91455999998</v>
      </c>
    </row>
    <row r="236" spans="1:5" ht="15.75" x14ac:dyDescent="0.25">
      <c r="A236" s="80"/>
      <c r="B236" s="3" t="s">
        <v>24</v>
      </c>
      <c r="C236" s="4">
        <v>238956.4</v>
      </c>
      <c r="D236" s="26">
        <v>238956.4</v>
      </c>
      <c r="E236" s="49">
        <v>247595.32632000005</v>
      </c>
    </row>
    <row r="237" spans="1:5" ht="15.75" x14ac:dyDescent="0.25">
      <c r="A237" s="80"/>
      <c r="B237" s="3" t="s">
        <v>25</v>
      </c>
      <c r="C237" s="4">
        <v>262261.7</v>
      </c>
      <c r="D237" s="26">
        <v>262261.7</v>
      </c>
      <c r="E237" s="49">
        <v>276767.90680999996</v>
      </c>
    </row>
    <row r="238" spans="1:5" ht="15.75" x14ac:dyDescent="0.25">
      <c r="A238" s="80"/>
      <c r="B238" s="3" t="s">
        <v>26</v>
      </c>
      <c r="C238" s="4">
        <v>171506.8</v>
      </c>
      <c r="D238" s="26">
        <v>171506.8</v>
      </c>
      <c r="E238" s="49">
        <v>178001.89397</v>
      </c>
    </row>
    <row r="239" spans="1:5" ht="15.75" x14ac:dyDescent="0.25">
      <c r="A239" s="80"/>
      <c r="B239" s="3" t="s">
        <v>27</v>
      </c>
      <c r="C239" s="4">
        <v>33419.199999999997</v>
      </c>
      <c r="D239" s="26">
        <v>33419.199999999997</v>
      </c>
      <c r="E239" s="49">
        <v>36862.599729999994</v>
      </c>
    </row>
    <row r="240" spans="1:5" ht="15.75" x14ac:dyDescent="0.25">
      <c r="A240" s="80"/>
      <c r="B240" s="3" t="s">
        <v>28</v>
      </c>
      <c r="C240" s="4">
        <v>80644.2</v>
      </c>
      <c r="D240" s="26">
        <v>80644.2</v>
      </c>
      <c r="E240" s="49">
        <v>82832.387400000007</v>
      </c>
    </row>
    <row r="241" spans="1:5" ht="15.75" x14ac:dyDescent="0.25">
      <c r="A241" s="80"/>
      <c r="B241" s="3" t="s">
        <v>29</v>
      </c>
      <c r="C241" s="4">
        <v>38124.400000000001</v>
      </c>
      <c r="D241" s="26">
        <v>38124.400000000001</v>
      </c>
      <c r="E241" s="49">
        <v>40695.065979999999</v>
      </c>
    </row>
    <row r="242" spans="1:5" ht="15.75" x14ac:dyDescent="0.25">
      <c r="A242" s="80"/>
      <c r="B242" s="3" t="s">
        <v>12</v>
      </c>
      <c r="C242" s="4">
        <v>14142.4</v>
      </c>
      <c r="D242" s="26">
        <v>14142.4</v>
      </c>
      <c r="E242" s="49">
        <v>17038.283490000002</v>
      </c>
    </row>
    <row r="243" spans="1:5" ht="15.75" x14ac:dyDescent="0.25">
      <c r="A243" s="80"/>
      <c r="B243" s="3" t="s">
        <v>18</v>
      </c>
      <c r="C243" s="4" t="s">
        <v>16</v>
      </c>
      <c r="D243" s="4" t="s">
        <v>16</v>
      </c>
      <c r="E243" s="49" t="s">
        <v>16</v>
      </c>
    </row>
    <row r="244" spans="1:5" ht="15.75" x14ac:dyDescent="0.25">
      <c r="A244" s="80"/>
      <c r="B244" s="3" t="s">
        <v>19</v>
      </c>
      <c r="C244" s="4" t="s">
        <v>16</v>
      </c>
      <c r="D244" s="4" t="s">
        <v>16</v>
      </c>
      <c r="E244" s="49" t="s">
        <v>16</v>
      </c>
    </row>
    <row r="245" spans="1:5" ht="15.75" x14ac:dyDescent="0.25">
      <c r="A245" s="80"/>
      <c r="B245" s="15" t="s">
        <v>31</v>
      </c>
      <c r="C245" s="4">
        <v>220189.2</v>
      </c>
      <c r="D245" s="4">
        <v>220189.2</v>
      </c>
      <c r="E245" s="49">
        <v>0</v>
      </c>
    </row>
    <row r="246" spans="1:5" ht="15.75" x14ac:dyDescent="0.25">
      <c r="A246" s="80"/>
      <c r="B246" s="14" t="s">
        <v>33</v>
      </c>
      <c r="C246" s="4">
        <v>345637.8</v>
      </c>
      <c r="D246" s="4">
        <v>345637.8</v>
      </c>
      <c r="E246" s="49">
        <v>346943.92953999998</v>
      </c>
    </row>
    <row r="247" spans="1:5" ht="15.75" x14ac:dyDescent="0.25">
      <c r="A247" s="80"/>
      <c r="B247" s="14" t="s">
        <v>34</v>
      </c>
      <c r="C247" s="4">
        <v>86590.9</v>
      </c>
      <c r="D247" s="4">
        <v>86590.9</v>
      </c>
      <c r="E247" s="49">
        <v>85627.790780000025</v>
      </c>
    </row>
    <row r="248" spans="1:5" ht="31.5" x14ac:dyDescent="0.25">
      <c r="A248" s="80"/>
      <c r="B248" s="14" t="s">
        <v>35</v>
      </c>
      <c r="C248" s="4">
        <v>1477225.7</v>
      </c>
      <c r="D248" s="4">
        <v>1477225.7</v>
      </c>
      <c r="E248" s="49">
        <v>1514004.1566999999</v>
      </c>
    </row>
    <row r="249" spans="1:5" ht="15.75" x14ac:dyDescent="0.25">
      <c r="A249" s="80"/>
      <c r="B249" s="3" t="s">
        <v>36</v>
      </c>
      <c r="C249" s="4">
        <v>297540</v>
      </c>
      <c r="D249" s="4">
        <v>297540</v>
      </c>
      <c r="E249" s="49">
        <v>305355.83925000002</v>
      </c>
    </row>
    <row r="250" spans="1:5" ht="15.75" x14ac:dyDescent="0.25">
      <c r="A250" s="80"/>
      <c r="B250" s="3" t="s">
        <v>37</v>
      </c>
      <c r="C250" s="4">
        <v>111427</v>
      </c>
      <c r="D250" s="4">
        <v>111427</v>
      </c>
      <c r="E250" s="49">
        <v>112913.68235999999</v>
      </c>
    </row>
    <row r="251" spans="1:5" ht="31.5" x14ac:dyDescent="0.25">
      <c r="A251" s="80"/>
      <c r="B251" s="3" t="s">
        <v>38</v>
      </c>
      <c r="C251" s="4">
        <v>152597.79999999999</v>
      </c>
      <c r="D251" s="4">
        <v>152597.79999999999</v>
      </c>
      <c r="E251" s="49">
        <v>161201.95209000001</v>
      </c>
    </row>
    <row r="252" spans="1:5" ht="31.5" x14ac:dyDescent="0.25">
      <c r="A252" s="80"/>
      <c r="B252" s="3" t="s">
        <v>39</v>
      </c>
      <c r="C252" s="4">
        <v>91949</v>
      </c>
      <c r="D252" s="4">
        <v>91949</v>
      </c>
      <c r="E252" s="49">
        <v>94721.970229999992</v>
      </c>
    </row>
    <row r="253" spans="1:5" ht="31.5" x14ac:dyDescent="0.25">
      <c r="A253" s="80"/>
      <c r="B253" s="3" t="s">
        <v>40</v>
      </c>
      <c r="C253" s="4">
        <v>87660.6</v>
      </c>
      <c r="D253" s="4">
        <v>87660.6</v>
      </c>
      <c r="E253" s="49">
        <v>92376.655240000007</v>
      </c>
    </row>
    <row r="254" spans="1:5" ht="15.75" x14ac:dyDescent="0.25">
      <c r="A254" s="80"/>
      <c r="B254" s="3" t="s">
        <v>41</v>
      </c>
      <c r="C254" s="4">
        <v>518683.1</v>
      </c>
      <c r="D254" s="4">
        <v>518683.1</v>
      </c>
      <c r="E254" s="49">
        <v>525532.42467000009</v>
      </c>
    </row>
    <row r="255" spans="1:5" ht="15.75" x14ac:dyDescent="0.25">
      <c r="A255" s="80"/>
      <c r="B255" s="3" t="s">
        <v>42</v>
      </c>
      <c r="C255" s="4">
        <v>217368.2</v>
      </c>
      <c r="D255" s="4">
        <v>217368.2</v>
      </c>
      <c r="E255" s="49">
        <v>221901.63286000001</v>
      </c>
    </row>
    <row r="256" spans="1:5" ht="31.5" customHeight="1" x14ac:dyDescent="0.25">
      <c r="A256" s="80" t="s">
        <v>82</v>
      </c>
      <c r="B256" s="24" t="s">
        <v>8</v>
      </c>
      <c r="C256" s="4" t="s">
        <v>16</v>
      </c>
      <c r="D256" s="4" t="s">
        <v>16</v>
      </c>
      <c r="E256" s="49" t="s">
        <v>16</v>
      </c>
    </row>
    <row r="257" spans="1:5" ht="15.75" x14ac:dyDescent="0.25">
      <c r="A257" s="80"/>
      <c r="B257" s="3" t="s">
        <v>9</v>
      </c>
      <c r="C257" s="4" t="s">
        <v>16</v>
      </c>
      <c r="D257" s="4" t="s">
        <v>16</v>
      </c>
      <c r="E257" s="49" t="s">
        <v>16</v>
      </c>
    </row>
    <row r="258" spans="1:5" ht="31.5" x14ac:dyDescent="0.25">
      <c r="A258" s="80"/>
      <c r="B258" s="3" t="s">
        <v>21</v>
      </c>
      <c r="C258" s="4" t="s">
        <v>16</v>
      </c>
      <c r="D258" s="4" t="s">
        <v>16</v>
      </c>
      <c r="E258" s="49" t="s">
        <v>16</v>
      </c>
    </row>
    <row r="259" spans="1:5" ht="31.5" x14ac:dyDescent="0.25">
      <c r="A259" s="80"/>
      <c r="B259" s="3" t="s">
        <v>10</v>
      </c>
      <c r="C259" s="4" t="s">
        <v>16</v>
      </c>
      <c r="D259" s="4" t="s">
        <v>16</v>
      </c>
      <c r="E259" s="49" t="s">
        <v>16</v>
      </c>
    </row>
    <row r="260" spans="1:5" ht="15.75" x14ac:dyDescent="0.25">
      <c r="A260" s="80"/>
      <c r="B260" s="14" t="s">
        <v>17</v>
      </c>
      <c r="C260" s="4" t="s">
        <v>16</v>
      </c>
      <c r="D260" s="4" t="s">
        <v>16</v>
      </c>
      <c r="E260" s="49" t="s">
        <v>16</v>
      </c>
    </row>
    <row r="261" spans="1:5" ht="15.75" x14ac:dyDescent="0.25">
      <c r="A261" s="80"/>
      <c r="B261" s="3" t="s">
        <v>18</v>
      </c>
      <c r="C261" s="4" t="s">
        <v>16</v>
      </c>
      <c r="D261" s="4" t="s">
        <v>16</v>
      </c>
      <c r="E261" s="49" t="s">
        <v>16</v>
      </c>
    </row>
    <row r="262" spans="1:5" ht="15.75" x14ac:dyDescent="0.25">
      <c r="A262" s="80"/>
      <c r="B262" s="3" t="s">
        <v>19</v>
      </c>
      <c r="C262" s="4" t="s">
        <v>16</v>
      </c>
      <c r="D262" s="4" t="s">
        <v>16</v>
      </c>
      <c r="E262" s="49" t="s">
        <v>16</v>
      </c>
    </row>
    <row r="263" spans="1:5" ht="15.75" x14ac:dyDescent="0.25">
      <c r="A263" s="80"/>
      <c r="B263" s="3" t="s">
        <v>20</v>
      </c>
      <c r="C263" s="4" t="s">
        <v>16</v>
      </c>
      <c r="D263" s="4" t="s">
        <v>16</v>
      </c>
      <c r="E263" s="49" t="s">
        <v>16</v>
      </c>
    </row>
    <row r="264" spans="1:5" ht="31.5" x14ac:dyDescent="0.25">
      <c r="A264" s="80"/>
      <c r="B264" s="14" t="s">
        <v>22</v>
      </c>
      <c r="C264" s="4" t="s">
        <v>16</v>
      </c>
      <c r="D264" s="4" t="s">
        <v>16</v>
      </c>
      <c r="E264" s="49" t="s">
        <v>16</v>
      </c>
    </row>
    <row r="265" spans="1:5" ht="15.75" x14ac:dyDescent="0.25">
      <c r="A265" s="80"/>
      <c r="B265" s="3" t="s">
        <v>11</v>
      </c>
      <c r="C265" s="4" t="s">
        <v>16</v>
      </c>
      <c r="D265" s="4" t="s">
        <v>16</v>
      </c>
      <c r="E265" s="49" t="s">
        <v>16</v>
      </c>
    </row>
    <row r="266" spans="1:5" ht="15.75" x14ac:dyDescent="0.25">
      <c r="A266" s="80"/>
      <c r="B266" s="3" t="s">
        <v>23</v>
      </c>
      <c r="C266" s="4" t="s">
        <v>16</v>
      </c>
      <c r="D266" s="4" t="s">
        <v>16</v>
      </c>
      <c r="E266" s="49" t="s">
        <v>16</v>
      </c>
    </row>
    <row r="267" spans="1:5" ht="15.75" x14ac:dyDescent="0.25">
      <c r="A267" s="80"/>
      <c r="B267" s="3" t="s">
        <v>24</v>
      </c>
      <c r="C267" s="4" t="s">
        <v>16</v>
      </c>
      <c r="D267" s="4" t="s">
        <v>16</v>
      </c>
      <c r="E267" s="49" t="s">
        <v>16</v>
      </c>
    </row>
    <row r="268" spans="1:5" ht="15.75" x14ac:dyDescent="0.25">
      <c r="A268" s="80"/>
      <c r="B268" s="3" t="s">
        <v>25</v>
      </c>
      <c r="C268" s="4" t="s">
        <v>16</v>
      </c>
      <c r="D268" s="4" t="s">
        <v>16</v>
      </c>
      <c r="E268" s="49" t="s">
        <v>16</v>
      </c>
    </row>
    <row r="269" spans="1:5" ht="15.75" x14ac:dyDescent="0.25">
      <c r="A269" s="80"/>
      <c r="B269" s="3" t="s">
        <v>26</v>
      </c>
      <c r="C269" s="4" t="s">
        <v>16</v>
      </c>
      <c r="D269" s="4" t="s">
        <v>16</v>
      </c>
      <c r="E269" s="49" t="s">
        <v>16</v>
      </c>
    </row>
    <row r="270" spans="1:5" ht="15.75" x14ac:dyDescent="0.25">
      <c r="A270" s="80"/>
      <c r="B270" s="3" t="s">
        <v>27</v>
      </c>
      <c r="C270" s="4" t="s">
        <v>16</v>
      </c>
      <c r="D270" s="4" t="s">
        <v>16</v>
      </c>
      <c r="E270" s="49" t="s">
        <v>16</v>
      </c>
    </row>
    <row r="271" spans="1:5" ht="15.75" x14ac:dyDescent="0.25">
      <c r="A271" s="80"/>
      <c r="B271" s="3" t="s">
        <v>28</v>
      </c>
      <c r="C271" s="4" t="s">
        <v>16</v>
      </c>
      <c r="D271" s="4" t="s">
        <v>16</v>
      </c>
      <c r="E271" s="49" t="s">
        <v>16</v>
      </c>
    </row>
    <row r="272" spans="1:5" ht="15.75" x14ac:dyDescent="0.25">
      <c r="A272" s="80"/>
      <c r="B272" s="3" t="s">
        <v>29</v>
      </c>
      <c r="C272" s="4" t="s">
        <v>16</v>
      </c>
      <c r="D272" s="4" t="s">
        <v>16</v>
      </c>
      <c r="E272" s="49" t="s">
        <v>16</v>
      </c>
    </row>
    <row r="273" spans="1:5" ht="15.75" x14ac:dyDescent="0.25">
      <c r="A273" s="80"/>
      <c r="B273" s="3" t="s">
        <v>12</v>
      </c>
      <c r="C273" s="4" t="s">
        <v>16</v>
      </c>
      <c r="D273" s="4" t="s">
        <v>16</v>
      </c>
      <c r="E273" s="49" t="s">
        <v>16</v>
      </c>
    </row>
    <row r="274" spans="1:5" ht="15.75" x14ac:dyDescent="0.25">
      <c r="A274" s="80"/>
      <c r="B274" s="3" t="s">
        <v>18</v>
      </c>
      <c r="C274" s="4" t="s">
        <v>16</v>
      </c>
      <c r="D274" s="4" t="s">
        <v>16</v>
      </c>
      <c r="E274" s="49" t="s">
        <v>16</v>
      </c>
    </row>
    <row r="275" spans="1:5" ht="15.75" x14ac:dyDescent="0.25">
      <c r="A275" s="80"/>
      <c r="B275" s="3" t="s">
        <v>19</v>
      </c>
      <c r="C275" s="4" t="s">
        <v>16</v>
      </c>
      <c r="D275" s="4" t="s">
        <v>16</v>
      </c>
      <c r="E275" s="49" t="s">
        <v>16</v>
      </c>
    </row>
    <row r="276" spans="1:5" ht="15.75" x14ac:dyDescent="0.25">
      <c r="A276" s="80"/>
      <c r="B276" s="15" t="s">
        <v>31</v>
      </c>
      <c r="C276" s="4" t="s">
        <v>16</v>
      </c>
      <c r="D276" s="4" t="s">
        <v>16</v>
      </c>
      <c r="E276" s="49" t="s">
        <v>16</v>
      </c>
    </row>
    <row r="277" spans="1:5" ht="15.75" x14ac:dyDescent="0.25">
      <c r="A277" s="80"/>
      <c r="B277" s="14" t="s">
        <v>33</v>
      </c>
      <c r="C277" s="4" t="s">
        <v>16</v>
      </c>
      <c r="D277" s="4" t="s">
        <v>16</v>
      </c>
      <c r="E277" s="49" t="s">
        <v>16</v>
      </c>
    </row>
    <row r="278" spans="1:5" ht="15.75" x14ac:dyDescent="0.25">
      <c r="A278" s="80"/>
      <c r="B278" s="14" t="s">
        <v>34</v>
      </c>
      <c r="C278" s="4" t="s">
        <v>16</v>
      </c>
      <c r="D278" s="4" t="s">
        <v>16</v>
      </c>
      <c r="E278" s="49" t="s">
        <v>16</v>
      </c>
    </row>
    <row r="279" spans="1:5" ht="31.5" x14ac:dyDescent="0.25">
      <c r="A279" s="80"/>
      <c r="B279" s="14" t="s">
        <v>35</v>
      </c>
      <c r="C279" s="4" t="s">
        <v>16</v>
      </c>
      <c r="D279" s="4" t="s">
        <v>16</v>
      </c>
      <c r="E279" s="49" t="s">
        <v>16</v>
      </c>
    </row>
    <row r="280" spans="1:5" ht="15.75" x14ac:dyDescent="0.25">
      <c r="A280" s="80"/>
      <c r="B280" s="3" t="s">
        <v>36</v>
      </c>
      <c r="C280" s="4" t="s">
        <v>16</v>
      </c>
      <c r="D280" s="4" t="s">
        <v>16</v>
      </c>
      <c r="E280" s="49" t="s">
        <v>16</v>
      </c>
    </row>
    <row r="281" spans="1:5" ht="15.75" x14ac:dyDescent="0.25">
      <c r="A281" s="80"/>
      <c r="B281" s="3" t="s">
        <v>37</v>
      </c>
      <c r="C281" s="4" t="s">
        <v>16</v>
      </c>
      <c r="D281" s="4" t="s">
        <v>16</v>
      </c>
      <c r="E281" s="49" t="s">
        <v>16</v>
      </c>
    </row>
    <row r="282" spans="1:5" ht="31.5" x14ac:dyDescent="0.25">
      <c r="A282" s="80"/>
      <c r="B282" s="3" t="s">
        <v>38</v>
      </c>
      <c r="C282" s="4" t="s">
        <v>16</v>
      </c>
      <c r="D282" s="4" t="s">
        <v>16</v>
      </c>
      <c r="E282" s="49" t="s">
        <v>16</v>
      </c>
    </row>
    <row r="283" spans="1:5" ht="31.5" x14ac:dyDescent="0.25">
      <c r="A283" s="80"/>
      <c r="B283" s="3" t="s">
        <v>39</v>
      </c>
      <c r="C283" s="4" t="s">
        <v>16</v>
      </c>
      <c r="D283" s="4" t="s">
        <v>16</v>
      </c>
      <c r="E283" s="49" t="s">
        <v>16</v>
      </c>
    </row>
    <row r="284" spans="1:5" ht="31.5" x14ac:dyDescent="0.25">
      <c r="A284" s="80"/>
      <c r="B284" s="3" t="s">
        <v>40</v>
      </c>
      <c r="C284" s="4" t="s">
        <v>16</v>
      </c>
      <c r="D284" s="4" t="s">
        <v>16</v>
      </c>
      <c r="E284" s="49" t="s">
        <v>16</v>
      </c>
    </row>
    <row r="285" spans="1:5" ht="15.75" x14ac:dyDescent="0.25">
      <c r="A285" s="80"/>
      <c r="B285" s="3" t="s">
        <v>41</v>
      </c>
      <c r="C285" s="4" t="s">
        <v>16</v>
      </c>
      <c r="D285" s="4" t="s">
        <v>16</v>
      </c>
      <c r="E285" s="49" t="s">
        <v>16</v>
      </c>
    </row>
    <row r="286" spans="1:5" ht="15.75" x14ac:dyDescent="0.25">
      <c r="A286" s="80"/>
      <c r="B286" s="3" t="s">
        <v>42</v>
      </c>
      <c r="C286" s="4" t="s">
        <v>16</v>
      </c>
      <c r="D286" s="4" t="s">
        <v>16</v>
      </c>
      <c r="E286" s="49" t="s">
        <v>16</v>
      </c>
    </row>
    <row r="287" spans="1:5" ht="31.5" customHeight="1" x14ac:dyDescent="0.25">
      <c r="A287" s="80" t="s">
        <v>83</v>
      </c>
      <c r="B287" s="24" t="s">
        <v>8</v>
      </c>
      <c r="C287" s="4" t="s">
        <v>16</v>
      </c>
      <c r="D287" s="4" t="s">
        <v>16</v>
      </c>
      <c r="E287" s="49" t="s">
        <v>16</v>
      </c>
    </row>
    <row r="288" spans="1:5" ht="15.75" x14ac:dyDescent="0.25">
      <c r="A288" s="80"/>
      <c r="B288" s="3" t="s">
        <v>9</v>
      </c>
      <c r="C288" s="4" t="s">
        <v>16</v>
      </c>
      <c r="D288" s="4" t="s">
        <v>16</v>
      </c>
      <c r="E288" s="49" t="s">
        <v>16</v>
      </c>
    </row>
    <row r="289" spans="1:5" ht="31.5" x14ac:dyDescent="0.25">
      <c r="A289" s="80"/>
      <c r="B289" s="3" t="s">
        <v>21</v>
      </c>
      <c r="C289" s="4" t="s">
        <v>16</v>
      </c>
      <c r="D289" s="4" t="s">
        <v>16</v>
      </c>
      <c r="E289" s="49" t="s">
        <v>16</v>
      </c>
    </row>
    <row r="290" spans="1:5" ht="31.5" x14ac:dyDescent="0.25">
      <c r="A290" s="80"/>
      <c r="B290" s="3" t="s">
        <v>10</v>
      </c>
      <c r="C290" s="4" t="s">
        <v>16</v>
      </c>
      <c r="D290" s="4" t="s">
        <v>16</v>
      </c>
      <c r="E290" s="49" t="s">
        <v>16</v>
      </c>
    </row>
    <row r="291" spans="1:5" ht="15.75" x14ac:dyDescent="0.25">
      <c r="A291" s="80"/>
      <c r="B291" s="14" t="s">
        <v>17</v>
      </c>
      <c r="C291" s="4" t="s">
        <v>16</v>
      </c>
      <c r="D291" s="4" t="s">
        <v>16</v>
      </c>
      <c r="E291" s="49" t="s">
        <v>16</v>
      </c>
    </row>
    <row r="292" spans="1:5" ht="15.75" x14ac:dyDescent="0.25">
      <c r="A292" s="80"/>
      <c r="B292" s="3" t="s">
        <v>18</v>
      </c>
      <c r="C292" s="4" t="s">
        <v>16</v>
      </c>
      <c r="D292" s="4" t="s">
        <v>16</v>
      </c>
      <c r="E292" s="49" t="s">
        <v>16</v>
      </c>
    </row>
    <row r="293" spans="1:5" ht="15.75" x14ac:dyDescent="0.25">
      <c r="A293" s="80"/>
      <c r="B293" s="3" t="s">
        <v>19</v>
      </c>
      <c r="C293" s="4" t="s">
        <v>16</v>
      </c>
      <c r="D293" s="4" t="s">
        <v>16</v>
      </c>
      <c r="E293" s="49" t="s">
        <v>16</v>
      </c>
    </row>
    <row r="294" spans="1:5" ht="15.75" x14ac:dyDescent="0.25">
      <c r="A294" s="80"/>
      <c r="B294" s="3" t="s">
        <v>20</v>
      </c>
      <c r="C294" s="4" t="s">
        <v>16</v>
      </c>
      <c r="D294" s="4" t="s">
        <v>16</v>
      </c>
      <c r="E294" s="49" t="s">
        <v>16</v>
      </c>
    </row>
    <row r="295" spans="1:5" ht="31.5" x14ac:dyDescent="0.25">
      <c r="A295" s="80"/>
      <c r="B295" s="14" t="s">
        <v>22</v>
      </c>
      <c r="C295" s="4" t="s">
        <v>16</v>
      </c>
      <c r="D295" s="4" t="s">
        <v>16</v>
      </c>
      <c r="E295" s="49" t="s">
        <v>16</v>
      </c>
    </row>
    <row r="296" spans="1:5" ht="15.75" x14ac:dyDescent="0.25">
      <c r="A296" s="80"/>
      <c r="B296" s="3" t="s">
        <v>11</v>
      </c>
      <c r="C296" s="4" t="s">
        <v>16</v>
      </c>
      <c r="D296" s="4" t="s">
        <v>16</v>
      </c>
      <c r="E296" s="49" t="s">
        <v>16</v>
      </c>
    </row>
    <row r="297" spans="1:5" ht="15.75" x14ac:dyDescent="0.25">
      <c r="A297" s="80"/>
      <c r="B297" s="3" t="s">
        <v>23</v>
      </c>
      <c r="C297" s="4" t="s">
        <v>16</v>
      </c>
      <c r="D297" s="4" t="s">
        <v>16</v>
      </c>
      <c r="E297" s="49" t="s">
        <v>16</v>
      </c>
    </row>
    <row r="298" spans="1:5" ht="15.75" x14ac:dyDescent="0.25">
      <c r="A298" s="80"/>
      <c r="B298" s="3" t="s">
        <v>24</v>
      </c>
      <c r="C298" s="4" t="s">
        <v>16</v>
      </c>
      <c r="D298" s="4" t="s">
        <v>16</v>
      </c>
      <c r="E298" s="49" t="s">
        <v>16</v>
      </c>
    </row>
    <row r="299" spans="1:5" ht="15.75" x14ac:dyDescent="0.25">
      <c r="A299" s="80"/>
      <c r="B299" s="3" t="s">
        <v>25</v>
      </c>
      <c r="C299" s="4" t="s">
        <v>16</v>
      </c>
      <c r="D299" s="4" t="s">
        <v>16</v>
      </c>
      <c r="E299" s="49" t="s">
        <v>16</v>
      </c>
    </row>
    <row r="300" spans="1:5" ht="15.75" x14ac:dyDescent="0.25">
      <c r="A300" s="80"/>
      <c r="B300" s="3" t="s">
        <v>26</v>
      </c>
      <c r="C300" s="4" t="s">
        <v>16</v>
      </c>
      <c r="D300" s="4" t="s">
        <v>16</v>
      </c>
      <c r="E300" s="49" t="s">
        <v>16</v>
      </c>
    </row>
    <row r="301" spans="1:5" ht="15.75" x14ac:dyDescent="0.25">
      <c r="A301" s="80"/>
      <c r="B301" s="3" t="s">
        <v>27</v>
      </c>
      <c r="C301" s="4" t="s">
        <v>16</v>
      </c>
      <c r="D301" s="4" t="s">
        <v>16</v>
      </c>
      <c r="E301" s="49" t="s">
        <v>16</v>
      </c>
    </row>
    <row r="302" spans="1:5" ht="15.75" x14ac:dyDescent="0.25">
      <c r="A302" s="80"/>
      <c r="B302" s="3" t="s">
        <v>28</v>
      </c>
      <c r="C302" s="4" t="s">
        <v>16</v>
      </c>
      <c r="D302" s="4" t="s">
        <v>16</v>
      </c>
      <c r="E302" s="49" t="s">
        <v>16</v>
      </c>
    </row>
    <row r="303" spans="1:5" ht="15.75" x14ac:dyDescent="0.25">
      <c r="A303" s="80"/>
      <c r="B303" s="3" t="s">
        <v>29</v>
      </c>
      <c r="C303" s="4" t="s">
        <v>16</v>
      </c>
      <c r="D303" s="4" t="s">
        <v>16</v>
      </c>
      <c r="E303" s="49" t="s">
        <v>16</v>
      </c>
    </row>
    <row r="304" spans="1:5" ht="15.75" x14ac:dyDescent="0.25">
      <c r="A304" s="80"/>
      <c r="B304" s="3" t="s">
        <v>12</v>
      </c>
      <c r="C304" s="4" t="s">
        <v>16</v>
      </c>
      <c r="D304" s="4" t="s">
        <v>16</v>
      </c>
      <c r="E304" s="49" t="s">
        <v>16</v>
      </c>
    </row>
    <row r="305" spans="1:5" ht="15.75" x14ac:dyDescent="0.25">
      <c r="A305" s="80"/>
      <c r="B305" s="3" t="s">
        <v>18</v>
      </c>
      <c r="C305" s="4" t="s">
        <v>16</v>
      </c>
      <c r="D305" s="4" t="s">
        <v>16</v>
      </c>
      <c r="E305" s="49" t="s">
        <v>16</v>
      </c>
    </row>
    <row r="306" spans="1:5" ht="15.75" x14ac:dyDescent="0.25">
      <c r="A306" s="80"/>
      <c r="B306" s="3" t="s">
        <v>19</v>
      </c>
      <c r="C306" s="4" t="s">
        <v>16</v>
      </c>
      <c r="D306" s="4" t="s">
        <v>16</v>
      </c>
      <c r="E306" s="49" t="s">
        <v>16</v>
      </c>
    </row>
    <row r="307" spans="1:5" ht="15.75" x14ac:dyDescent="0.25">
      <c r="A307" s="80"/>
      <c r="B307" s="15" t="s">
        <v>31</v>
      </c>
      <c r="C307" s="4" t="s">
        <v>16</v>
      </c>
      <c r="D307" s="4" t="s">
        <v>16</v>
      </c>
      <c r="E307" s="49" t="s">
        <v>16</v>
      </c>
    </row>
    <row r="308" spans="1:5" ht="15.75" x14ac:dyDescent="0.25">
      <c r="A308" s="80"/>
      <c r="B308" s="14" t="s">
        <v>33</v>
      </c>
      <c r="C308" s="4" t="s">
        <v>16</v>
      </c>
      <c r="D308" s="4" t="s">
        <v>16</v>
      </c>
      <c r="E308" s="49" t="s">
        <v>16</v>
      </c>
    </row>
    <row r="309" spans="1:5" ht="15.75" x14ac:dyDescent="0.25">
      <c r="A309" s="80"/>
      <c r="B309" s="14" t="s">
        <v>34</v>
      </c>
      <c r="C309" s="4" t="s">
        <v>16</v>
      </c>
      <c r="D309" s="4" t="s">
        <v>16</v>
      </c>
      <c r="E309" s="49" t="s">
        <v>16</v>
      </c>
    </row>
    <row r="310" spans="1:5" ht="31.5" x14ac:dyDescent="0.25">
      <c r="A310" s="80"/>
      <c r="B310" s="14" t="s">
        <v>35</v>
      </c>
      <c r="C310" s="4" t="s">
        <v>16</v>
      </c>
      <c r="D310" s="4" t="s">
        <v>16</v>
      </c>
      <c r="E310" s="49" t="s">
        <v>16</v>
      </c>
    </row>
    <row r="311" spans="1:5" ht="15.75" x14ac:dyDescent="0.25">
      <c r="A311" s="80"/>
      <c r="B311" s="3" t="s">
        <v>36</v>
      </c>
      <c r="C311" s="4" t="s">
        <v>16</v>
      </c>
      <c r="D311" s="4" t="s">
        <v>16</v>
      </c>
      <c r="E311" s="49" t="s">
        <v>16</v>
      </c>
    </row>
    <row r="312" spans="1:5" ht="15.75" x14ac:dyDescent="0.25">
      <c r="A312" s="80"/>
      <c r="B312" s="3" t="s">
        <v>37</v>
      </c>
      <c r="C312" s="4" t="s">
        <v>16</v>
      </c>
      <c r="D312" s="4" t="s">
        <v>16</v>
      </c>
      <c r="E312" s="49" t="s">
        <v>16</v>
      </c>
    </row>
    <row r="313" spans="1:5" ht="31.5" x14ac:dyDescent="0.25">
      <c r="A313" s="80"/>
      <c r="B313" s="3" t="s">
        <v>38</v>
      </c>
      <c r="C313" s="4" t="s">
        <v>16</v>
      </c>
      <c r="D313" s="4" t="s">
        <v>16</v>
      </c>
      <c r="E313" s="49" t="s">
        <v>16</v>
      </c>
    </row>
    <row r="314" spans="1:5" ht="31.5" x14ac:dyDescent="0.25">
      <c r="A314" s="80"/>
      <c r="B314" s="3" t="s">
        <v>39</v>
      </c>
      <c r="C314" s="4" t="s">
        <v>16</v>
      </c>
      <c r="D314" s="4" t="s">
        <v>16</v>
      </c>
      <c r="E314" s="49" t="s">
        <v>16</v>
      </c>
    </row>
    <row r="315" spans="1:5" ht="31.5" x14ac:dyDescent="0.25">
      <c r="A315" s="80"/>
      <c r="B315" s="3" t="s">
        <v>40</v>
      </c>
      <c r="C315" s="4" t="s">
        <v>16</v>
      </c>
      <c r="D315" s="4" t="s">
        <v>16</v>
      </c>
      <c r="E315" s="49" t="s">
        <v>16</v>
      </c>
    </row>
    <row r="316" spans="1:5" ht="15.75" x14ac:dyDescent="0.25">
      <c r="A316" s="80"/>
      <c r="B316" s="3" t="s">
        <v>41</v>
      </c>
      <c r="C316" s="4" t="s">
        <v>16</v>
      </c>
      <c r="D316" s="4" t="s">
        <v>16</v>
      </c>
      <c r="E316" s="49" t="s">
        <v>16</v>
      </c>
    </row>
    <row r="317" spans="1:5" ht="15.75" x14ac:dyDescent="0.25">
      <c r="A317" s="80"/>
      <c r="B317" s="3" t="s">
        <v>42</v>
      </c>
      <c r="C317" s="4" t="s">
        <v>16</v>
      </c>
      <c r="D317" s="4" t="s">
        <v>16</v>
      </c>
      <c r="E317" s="49" t="s">
        <v>16</v>
      </c>
    </row>
    <row r="318" spans="1:5" ht="31.5" customHeight="1" x14ac:dyDescent="0.25">
      <c r="A318" s="80" t="s">
        <v>84</v>
      </c>
      <c r="B318" s="24" t="s">
        <v>8</v>
      </c>
      <c r="C318" s="4" t="s">
        <v>16</v>
      </c>
      <c r="D318" s="4" t="s">
        <v>16</v>
      </c>
      <c r="E318" s="49" t="s">
        <v>16</v>
      </c>
    </row>
    <row r="319" spans="1:5" ht="15.75" x14ac:dyDescent="0.25">
      <c r="A319" s="80"/>
      <c r="B319" s="3" t="s">
        <v>9</v>
      </c>
      <c r="C319" s="4" t="s">
        <v>16</v>
      </c>
      <c r="D319" s="4" t="s">
        <v>16</v>
      </c>
      <c r="E319" s="49" t="s">
        <v>16</v>
      </c>
    </row>
    <row r="320" spans="1:5" ht="21" customHeight="1" x14ac:dyDescent="0.25">
      <c r="A320" s="80"/>
      <c r="B320" s="3" t="s">
        <v>21</v>
      </c>
      <c r="C320" s="4" t="s">
        <v>16</v>
      </c>
      <c r="D320" s="4" t="s">
        <v>16</v>
      </c>
      <c r="E320" s="49" t="s">
        <v>16</v>
      </c>
    </row>
    <row r="321" spans="1:5" ht="31.5" x14ac:dyDescent="0.25">
      <c r="A321" s="80"/>
      <c r="B321" s="3" t="s">
        <v>10</v>
      </c>
      <c r="C321" s="4" t="s">
        <v>16</v>
      </c>
      <c r="D321" s="4" t="s">
        <v>16</v>
      </c>
      <c r="E321" s="49" t="s">
        <v>16</v>
      </c>
    </row>
    <row r="322" spans="1:5" ht="15.75" x14ac:dyDescent="0.25">
      <c r="A322" s="80"/>
      <c r="B322" s="14" t="s">
        <v>17</v>
      </c>
      <c r="C322" s="4" t="s">
        <v>16</v>
      </c>
      <c r="D322" s="4" t="s">
        <v>16</v>
      </c>
      <c r="E322" s="49" t="s">
        <v>16</v>
      </c>
    </row>
    <row r="323" spans="1:5" ht="15.75" x14ac:dyDescent="0.25">
      <c r="A323" s="80"/>
      <c r="B323" s="3" t="s">
        <v>18</v>
      </c>
      <c r="C323" s="4" t="s">
        <v>16</v>
      </c>
      <c r="D323" s="4" t="s">
        <v>16</v>
      </c>
      <c r="E323" s="49" t="s">
        <v>16</v>
      </c>
    </row>
    <row r="324" spans="1:5" ht="15.75" x14ac:dyDescent="0.25">
      <c r="A324" s="80"/>
      <c r="B324" s="3" t="s">
        <v>19</v>
      </c>
      <c r="C324" s="4" t="s">
        <v>16</v>
      </c>
      <c r="D324" s="4" t="s">
        <v>16</v>
      </c>
      <c r="E324" s="49" t="s">
        <v>16</v>
      </c>
    </row>
    <row r="325" spans="1:5" ht="15.75" x14ac:dyDescent="0.25">
      <c r="A325" s="80"/>
      <c r="B325" s="3" t="s">
        <v>20</v>
      </c>
      <c r="C325" s="4" t="s">
        <v>16</v>
      </c>
      <c r="D325" s="4" t="s">
        <v>16</v>
      </c>
      <c r="E325" s="49" t="s">
        <v>16</v>
      </c>
    </row>
    <row r="326" spans="1:5" ht="31.5" x14ac:dyDescent="0.25">
      <c r="A326" s="80"/>
      <c r="B326" s="14" t="s">
        <v>22</v>
      </c>
      <c r="C326" s="4" t="s">
        <v>16</v>
      </c>
      <c r="D326" s="4" t="s">
        <v>16</v>
      </c>
      <c r="E326" s="49" t="s">
        <v>16</v>
      </c>
    </row>
    <row r="327" spans="1:5" ht="15.75" x14ac:dyDescent="0.25">
      <c r="A327" s="80"/>
      <c r="B327" s="3" t="s">
        <v>11</v>
      </c>
      <c r="C327" s="4" t="s">
        <v>16</v>
      </c>
      <c r="D327" s="4" t="s">
        <v>16</v>
      </c>
      <c r="E327" s="49" t="s">
        <v>16</v>
      </c>
    </row>
    <row r="328" spans="1:5" ht="15.75" x14ac:dyDescent="0.25">
      <c r="A328" s="80"/>
      <c r="B328" s="3" t="s">
        <v>23</v>
      </c>
      <c r="C328" s="4" t="s">
        <v>16</v>
      </c>
      <c r="D328" s="4" t="s">
        <v>16</v>
      </c>
      <c r="E328" s="49" t="s">
        <v>16</v>
      </c>
    </row>
    <row r="329" spans="1:5" ht="15.75" x14ac:dyDescent="0.25">
      <c r="A329" s="80"/>
      <c r="B329" s="3" t="s">
        <v>24</v>
      </c>
      <c r="C329" s="4" t="s">
        <v>16</v>
      </c>
      <c r="D329" s="4" t="s">
        <v>16</v>
      </c>
      <c r="E329" s="49" t="s">
        <v>16</v>
      </c>
    </row>
    <row r="330" spans="1:5" ht="15.75" x14ac:dyDescent="0.25">
      <c r="A330" s="80"/>
      <c r="B330" s="3" t="s">
        <v>25</v>
      </c>
      <c r="C330" s="4" t="s">
        <v>16</v>
      </c>
      <c r="D330" s="4" t="s">
        <v>16</v>
      </c>
      <c r="E330" s="49" t="s">
        <v>16</v>
      </c>
    </row>
    <row r="331" spans="1:5" ht="15.75" x14ac:dyDescent="0.25">
      <c r="A331" s="80"/>
      <c r="B331" s="3" t="s">
        <v>26</v>
      </c>
      <c r="C331" s="4" t="s">
        <v>16</v>
      </c>
      <c r="D331" s="4" t="s">
        <v>16</v>
      </c>
      <c r="E331" s="49" t="s">
        <v>16</v>
      </c>
    </row>
    <row r="332" spans="1:5" ht="15.75" x14ac:dyDescent="0.25">
      <c r="A332" s="80"/>
      <c r="B332" s="3" t="s">
        <v>27</v>
      </c>
      <c r="C332" s="4" t="s">
        <v>16</v>
      </c>
      <c r="D332" s="4" t="s">
        <v>16</v>
      </c>
      <c r="E332" s="49" t="s">
        <v>16</v>
      </c>
    </row>
    <row r="333" spans="1:5" ht="15.75" x14ac:dyDescent="0.25">
      <c r="A333" s="80"/>
      <c r="B333" s="3" t="s">
        <v>28</v>
      </c>
      <c r="C333" s="4" t="s">
        <v>16</v>
      </c>
      <c r="D333" s="4" t="s">
        <v>16</v>
      </c>
      <c r="E333" s="49" t="s">
        <v>16</v>
      </c>
    </row>
    <row r="334" spans="1:5" ht="15.75" x14ac:dyDescent="0.25">
      <c r="A334" s="80"/>
      <c r="B334" s="3" t="s">
        <v>29</v>
      </c>
      <c r="C334" s="4" t="s">
        <v>16</v>
      </c>
      <c r="D334" s="4" t="s">
        <v>16</v>
      </c>
      <c r="E334" s="49" t="s">
        <v>16</v>
      </c>
    </row>
    <row r="335" spans="1:5" ht="15.75" x14ac:dyDescent="0.25">
      <c r="A335" s="80"/>
      <c r="B335" s="3" t="s">
        <v>12</v>
      </c>
      <c r="C335" s="4" t="s">
        <v>16</v>
      </c>
      <c r="D335" s="4" t="s">
        <v>16</v>
      </c>
      <c r="E335" s="49" t="s">
        <v>16</v>
      </c>
    </row>
    <row r="336" spans="1:5" ht="15.75" x14ac:dyDescent="0.25">
      <c r="A336" s="80"/>
      <c r="B336" s="3" t="s">
        <v>18</v>
      </c>
      <c r="C336" s="4" t="s">
        <v>16</v>
      </c>
      <c r="D336" s="4" t="s">
        <v>16</v>
      </c>
      <c r="E336" s="49" t="s">
        <v>16</v>
      </c>
    </row>
    <row r="337" spans="1:5" ht="15.75" x14ac:dyDescent="0.25">
      <c r="A337" s="80"/>
      <c r="B337" s="3" t="s">
        <v>19</v>
      </c>
      <c r="C337" s="4" t="s">
        <v>16</v>
      </c>
      <c r="D337" s="4" t="s">
        <v>16</v>
      </c>
      <c r="E337" s="49" t="s">
        <v>16</v>
      </c>
    </row>
    <row r="338" spans="1:5" ht="15.75" x14ac:dyDescent="0.25">
      <c r="A338" s="80"/>
      <c r="B338" s="15" t="s">
        <v>31</v>
      </c>
      <c r="C338" s="4" t="s">
        <v>16</v>
      </c>
      <c r="D338" s="4" t="s">
        <v>16</v>
      </c>
      <c r="E338" s="49" t="s">
        <v>16</v>
      </c>
    </row>
    <row r="339" spans="1:5" ht="15.75" x14ac:dyDescent="0.25">
      <c r="A339" s="80"/>
      <c r="B339" s="14" t="s">
        <v>33</v>
      </c>
      <c r="C339" s="4" t="s">
        <v>16</v>
      </c>
      <c r="D339" s="4" t="s">
        <v>16</v>
      </c>
      <c r="E339" s="49" t="s">
        <v>16</v>
      </c>
    </row>
    <row r="340" spans="1:5" ht="15.75" x14ac:dyDescent="0.25">
      <c r="A340" s="80"/>
      <c r="B340" s="14" t="s">
        <v>34</v>
      </c>
      <c r="C340" s="4" t="s">
        <v>16</v>
      </c>
      <c r="D340" s="4" t="s">
        <v>16</v>
      </c>
      <c r="E340" s="49" t="s">
        <v>16</v>
      </c>
    </row>
    <row r="341" spans="1:5" ht="31.5" x14ac:dyDescent="0.25">
      <c r="A341" s="80"/>
      <c r="B341" s="14" t="s">
        <v>35</v>
      </c>
      <c r="C341" s="4" t="s">
        <v>16</v>
      </c>
      <c r="D341" s="4" t="s">
        <v>16</v>
      </c>
      <c r="E341" s="49" t="s">
        <v>16</v>
      </c>
    </row>
    <row r="342" spans="1:5" ht="15.75" x14ac:dyDescent="0.25">
      <c r="A342" s="80"/>
      <c r="B342" s="3" t="s">
        <v>36</v>
      </c>
      <c r="C342" s="4" t="s">
        <v>16</v>
      </c>
      <c r="D342" s="4" t="s">
        <v>16</v>
      </c>
      <c r="E342" s="49" t="s">
        <v>16</v>
      </c>
    </row>
    <row r="343" spans="1:5" ht="15.75" x14ac:dyDescent="0.25">
      <c r="A343" s="80"/>
      <c r="B343" s="3" t="s">
        <v>37</v>
      </c>
      <c r="C343" s="4" t="s">
        <v>16</v>
      </c>
      <c r="D343" s="4" t="s">
        <v>16</v>
      </c>
      <c r="E343" s="49" t="s">
        <v>16</v>
      </c>
    </row>
    <row r="344" spans="1:5" ht="31.5" x14ac:dyDescent="0.25">
      <c r="A344" s="80"/>
      <c r="B344" s="3" t="s">
        <v>38</v>
      </c>
      <c r="C344" s="4" t="s">
        <v>16</v>
      </c>
      <c r="D344" s="4" t="s">
        <v>16</v>
      </c>
      <c r="E344" s="49" t="s">
        <v>16</v>
      </c>
    </row>
    <row r="345" spans="1:5" ht="31.5" x14ac:dyDescent="0.25">
      <c r="A345" s="80"/>
      <c r="B345" s="3" t="s">
        <v>39</v>
      </c>
      <c r="C345" s="4" t="s">
        <v>16</v>
      </c>
      <c r="D345" s="4" t="s">
        <v>16</v>
      </c>
      <c r="E345" s="49" t="s">
        <v>16</v>
      </c>
    </row>
    <row r="346" spans="1:5" ht="31.5" x14ac:dyDescent="0.25">
      <c r="A346" s="80"/>
      <c r="B346" s="3" t="s">
        <v>40</v>
      </c>
      <c r="C346" s="4" t="s">
        <v>16</v>
      </c>
      <c r="D346" s="4" t="s">
        <v>16</v>
      </c>
      <c r="E346" s="49" t="s">
        <v>16</v>
      </c>
    </row>
    <row r="347" spans="1:5" ht="15.75" x14ac:dyDescent="0.25">
      <c r="A347" s="80"/>
      <c r="B347" s="3" t="s">
        <v>41</v>
      </c>
      <c r="C347" s="4" t="s">
        <v>16</v>
      </c>
      <c r="D347" s="4" t="s">
        <v>16</v>
      </c>
      <c r="E347" s="49" t="s">
        <v>16</v>
      </c>
    </row>
    <row r="348" spans="1:5" ht="15.75" x14ac:dyDescent="0.25">
      <c r="A348" s="80"/>
      <c r="B348" s="3" t="s">
        <v>42</v>
      </c>
      <c r="C348" s="4" t="s">
        <v>16</v>
      </c>
      <c r="D348" s="4" t="s">
        <v>16</v>
      </c>
      <c r="E348" s="49" t="s">
        <v>16</v>
      </c>
    </row>
  </sheetData>
  <autoFilter ref="A7:E7"/>
  <mergeCells count="18">
    <mergeCell ref="A287:A317"/>
    <mergeCell ref="A318:A348"/>
    <mergeCell ref="A163:A193"/>
    <mergeCell ref="A194:A224"/>
    <mergeCell ref="A225:A255"/>
    <mergeCell ref="A256:A286"/>
    <mergeCell ref="A132:A162"/>
    <mergeCell ref="A3:E3"/>
    <mergeCell ref="A4:A6"/>
    <mergeCell ref="B4:B6"/>
    <mergeCell ref="C4:E4"/>
    <mergeCell ref="C5:E5"/>
    <mergeCell ref="A8:A38"/>
    <mergeCell ref="A2:E2"/>
    <mergeCell ref="A1:E1"/>
    <mergeCell ref="A39:A69"/>
    <mergeCell ref="A70:A100"/>
    <mergeCell ref="A101:A131"/>
  </mergeCells>
  <pageMargins left="0.70866141732283472" right="0.39370078740157483" top="0.74803149606299213" bottom="0.74803149606299213" header="0.31496062992125984" footer="0.31496062992125984"/>
  <pageSetup paperSize="9" scale="80" fitToHeight="27" orientation="landscape" r:id="rId1"/>
  <rowBreaks count="11" manualBreakCount="11">
    <brk id="27" max="16383" man="1"/>
    <brk id="58" max="16383" man="1"/>
    <brk id="89" max="16383" man="1"/>
    <brk id="120" max="16383" man="1"/>
    <brk id="151" max="16383" man="1"/>
    <brk id="182" max="16383" man="1"/>
    <brk id="213" max="16383" man="1"/>
    <brk id="244" max="16383" man="1"/>
    <brk id="275" max="16383" man="1"/>
    <brk id="306" max="16383" man="1"/>
    <brk id="337" max="16383" man="1"/>
  </rowBreaks>
  <ignoredErrors>
    <ignoredError sqref="E78 E124 E109" formulaRange="1"/>
    <ignoredError sqref="E167:E168 E19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view="pageBreakPreview" zoomScale="80" zoomScaleNormal="100" zoomScaleSheetLayoutView="80" workbookViewId="0">
      <selection activeCell="A2" sqref="A2:D2"/>
    </sheetView>
  </sheetViews>
  <sheetFormatPr defaultRowHeight="15" x14ac:dyDescent="0.25"/>
  <cols>
    <col min="1" max="1" width="34.5703125" customWidth="1"/>
    <col min="2" max="2" width="46.28515625" customWidth="1"/>
    <col min="3" max="3" width="26.42578125" customWidth="1"/>
    <col min="4" max="4" width="31.85546875" customWidth="1"/>
  </cols>
  <sheetData>
    <row r="1" spans="1:4" x14ac:dyDescent="0.25">
      <c r="A1" s="94" t="s">
        <v>175</v>
      </c>
      <c r="B1" s="94"/>
      <c r="C1" s="94"/>
      <c r="D1" s="94"/>
    </row>
    <row r="2" spans="1:4" ht="67.5" customHeight="1" x14ac:dyDescent="0.25">
      <c r="A2" s="80" t="s">
        <v>95</v>
      </c>
      <c r="B2" s="80"/>
      <c r="C2" s="80"/>
      <c r="D2" s="80"/>
    </row>
    <row r="3" spans="1:4" ht="24" customHeight="1" x14ac:dyDescent="0.25">
      <c r="A3" s="72" t="s">
        <v>94</v>
      </c>
      <c r="B3" s="95" t="s">
        <v>85</v>
      </c>
      <c r="C3" s="76" t="s">
        <v>86</v>
      </c>
      <c r="D3" s="78"/>
    </row>
    <row r="4" spans="1:4" ht="41.25" customHeight="1" x14ac:dyDescent="0.25">
      <c r="A4" s="74"/>
      <c r="B4" s="96"/>
      <c r="C4" s="11" t="s">
        <v>4</v>
      </c>
      <c r="D4" s="11" t="s">
        <v>5</v>
      </c>
    </row>
    <row r="5" spans="1:4" ht="15.75" x14ac:dyDescent="0.25">
      <c r="A5" s="1">
        <v>1</v>
      </c>
      <c r="B5" s="1">
        <v>2</v>
      </c>
      <c r="C5" s="1">
        <v>3</v>
      </c>
      <c r="D5" s="1">
        <v>4</v>
      </c>
    </row>
    <row r="6" spans="1:4" ht="15.75" x14ac:dyDescent="0.25">
      <c r="A6" s="97" t="s">
        <v>8</v>
      </c>
      <c r="B6" s="2" t="s">
        <v>87</v>
      </c>
      <c r="C6" s="1">
        <v>278933.69999999995</v>
      </c>
      <c r="D6" s="47">
        <f>SUM(D7:D13)</f>
        <v>287338.18104</v>
      </c>
    </row>
    <row r="7" spans="1:4" ht="15.75" x14ac:dyDescent="0.25">
      <c r="A7" s="97"/>
      <c r="B7" s="2" t="s">
        <v>96</v>
      </c>
      <c r="C7" s="1">
        <v>271858.09999999998</v>
      </c>
      <c r="D7" s="47">
        <f>D15+D23+D31</f>
        <v>283592.89794</v>
      </c>
    </row>
    <row r="8" spans="1:4" ht="31.5" x14ac:dyDescent="0.25">
      <c r="A8" s="97"/>
      <c r="B8" s="2" t="s">
        <v>88</v>
      </c>
      <c r="C8" s="1" t="s">
        <v>16</v>
      </c>
      <c r="D8" s="1"/>
    </row>
    <row r="9" spans="1:4" ht="15.75" x14ac:dyDescent="0.25">
      <c r="A9" s="97"/>
      <c r="B9" s="2" t="s">
        <v>89</v>
      </c>
      <c r="C9" s="1">
        <v>7075.6</v>
      </c>
      <c r="D9" s="47">
        <f>D17</f>
        <v>3745.283100000001</v>
      </c>
    </row>
    <row r="10" spans="1:4" ht="31.5" x14ac:dyDescent="0.25">
      <c r="A10" s="97"/>
      <c r="B10" s="2" t="s">
        <v>90</v>
      </c>
      <c r="C10" s="1" t="s">
        <v>16</v>
      </c>
      <c r="D10" s="2"/>
    </row>
    <row r="11" spans="1:4" ht="15.75" x14ac:dyDescent="0.25">
      <c r="A11" s="97"/>
      <c r="B11" s="2" t="s">
        <v>91</v>
      </c>
      <c r="C11" s="1" t="s">
        <v>16</v>
      </c>
      <c r="D11" s="2"/>
    </row>
    <row r="12" spans="1:4" ht="31.5" x14ac:dyDescent="0.25">
      <c r="A12" s="97"/>
      <c r="B12" s="2" t="s">
        <v>93</v>
      </c>
      <c r="C12" s="1" t="s">
        <v>16</v>
      </c>
      <c r="D12" s="2"/>
    </row>
    <row r="13" spans="1:4" ht="15.75" x14ac:dyDescent="0.25">
      <c r="A13" s="97"/>
      <c r="B13" s="2" t="s">
        <v>92</v>
      </c>
      <c r="C13" s="1" t="s">
        <v>16</v>
      </c>
      <c r="D13" s="2"/>
    </row>
    <row r="14" spans="1:4" ht="15.75" x14ac:dyDescent="0.25">
      <c r="A14" s="98" t="s">
        <v>9</v>
      </c>
      <c r="B14" s="2" t="s">
        <v>87</v>
      </c>
      <c r="C14" s="1">
        <v>172161.59999999998</v>
      </c>
      <c r="D14" s="47">
        <f>SUM(D15:D21)</f>
        <v>177536.44613999999</v>
      </c>
    </row>
    <row r="15" spans="1:4" ht="15.75" x14ac:dyDescent="0.25">
      <c r="A15" s="98"/>
      <c r="B15" s="2" t="s">
        <v>96</v>
      </c>
      <c r="C15" s="1">
        <v>168416.3</v>
      </c>
      <c r="D15" s="47">
        <f>Лист1!F55+Лист1!N37+Лист2!B2</f>
        <v>173791.16303999998</v>
      </c>
    </row>
    <row r="16" spans="1:4" ht="31.5" x14ac:dyDescent="0.25">
      <c r="A16" s="98"/>
      <c r="B16" s="2" t="s">
        <v>88</v>
      </c>
      <c r="C16" s="1" t="s">
        <v>16</v>
      </c>
      <c r="D16" s="2"/>
    </row>
    <row r="17" spans="1:4" ht="15.75" x14ac:dyDescent="0.25">
      <c r="A17" s="98"/>
      <c r="B17" s="2" t="s">
        <v>89</v>
      </c>
      <c r="C17" s="1">
        <v>3745.3</v>
      </c>
      <c r="D17" s="47">
        <f>Лист1!H55+Лист1!O37</f>
        <v>3745.283100000001</v>
      </c>
    </row>
    <row r="18" spans="1:4" ht="31.5" x14ac:dyDescent="0.25">
      <c r="A18" s="98"/>
      <c r="B18" s="2" t="s">
        <v>90</v>
      </c>
      <c r="C18" s="1" t="s">
        <v>16</v>
      </c>
      <c r="D18" s="2"/>
    </row>
    <row r="19" spans="1:4" ht="15.75" x14ac:dyDescent="0.25">
      <c r="A19" s="98"/>
      <c r="B19" s="2" t="s">
        <v>91</v>
      </c>
      <c r="C19" s="1" t="s">
        <v>16</v>
      </c>
      <c r="D19" s="2"/>
    </row>
    <row r="20" spans="1:4" ht="31.5" x14ac:dyDescent="0.25">
      <c r="A20" s="98"/>
      <c r="B20" s="2" t="s">
        <v>93</v>
      </c>
      <c r="C20" s="1" t="s">
        <v>16</v>
      </c>
      <c r="D20" s="2"/>
    </row>
    <row r="21" spans="1:4" ht="15.75" x14ac:dyDescent="0.25">
      <c r="A21" s="98"/>
      <c r="B21" s="2" t="s">
        <v>92</v>
      </c>
      <c r="C21" s="1" t="s">
        <v>16</v>
      </c>
      <c r="D21" s="2"/>
    </row>
    <row r="22" spans="1:4" ht="15.75" x14ac:dyDescent="0.25">
      <c r="A22" s="98" t="s">
        <v>21</v>
      </c>
      <c r="B22" s="2" t="s">
        <v>87</v>
      </c>
      <c r="C22" s="1">
        <v>10300.5</v>
      </c>
      <c r="D22" s="47">
        <f>SUM(D23:D29)</f>
        <v>12368.357460000001</v>
      </c>
    </row>
    <row r="23" spans="1:4" ht="15.75" x14ac:dyDescent="0.25">
      <c r="A23" s="98"/>
      <c r="B23" s="2" t="s">
        <v>96</v>
      </c>
      <c r="C23" s="1">
        <v>9287.9</v>
      </c>
      <c r="D23" s="47">
        <f>Лист1!F81+Лист2!B3</f>
        <v>11355.757460000001</v>
      </c>
    </row>
    <row r="24" spans="1:4" ht="31.5" x14ac:dyDescent="0.25">
      <c r="A24" s="98"/>
      <c r="B24" s="2" t="s">
        <v>88</v>
      </c>
      <c r="C24" s="1"/>
      <c r="D24" s="2"/>
    </row>
    <row r="25" spans="1:4" ht="15.75" x14ac:dyDescent="0.25">
      <c r="A25" s="98"/>
      <c r="B25" s="2" t="s">
        <v>89</v>
      </c>
      <c r="C25" s="1">
        <v>1012.6</v>
      </c>
      <c r="D25" s="47">
        <f>Лист1!H81</f>
        <v>1012.6000000000001</v>
      </c>
    </row>
    <row r="26" spans="1:4" ht="31.5" x14ac:dyDescent="0.25">
      <c r="A26" s="98"/>
      <c r="B26" s="2" t="s">
        <v>90</v>
      </c>
      <c r="C26" s="1"/>
      <c r="D26" s="2"/>
    </row>
    <row r="27" spans="1:4" ht="15.75" x14ac:dyDescent="0.25">
      <c r="A27" s="98"/>
      <c r="B27" s="2" t="s">
        <v>91</v>
      </c>
      <c r="C27" s="1"/>
      <c r="D27" s="2"/>
    </row>
    <row r="28" spans="1:4" ht="31.5" x14ac:dyDescent="0.25">
      <c r="A28" s="98"/>
      <c r="B28" s="2" t="s">
        <v>93</v>
      </c>
      <c r="C28" s="1"/>
      <c r="D28" s="2"/>
    </row>
    <row r="29" spans="1:4" ht="15.75" x14ac:dyDescent="0.25">
      <c r="A29" s="98"/>
      <c r="B29" s="2" t="s">
        <v>92</v>
      </c>
      <c r="C29" s="1"/>
      <c r="D29" s="2"/>
    </row>
    <row r="30" spans="1:4" ht="15.75" x14ac:dyDescent="0.25">
      <c r="A30" s="98" t="s">
        <v>10</v>
      </c>
      <c r="B30" s="2" t="s">
        <v>87</v>
      </c>
      <c r="C30" s="1">
        <v>96471.599999999991</v>
      </c>
      <c r="D30" s="47">
        <f>SUM(D31:D37)</f>
        <v>100763.63744000002</v>
      </c>
    </row>
    <row r="31" spans="1:4" ht="15.75" x14ac:dyDescent="0.25">
      <c r="A31" s="98"/>
      <c r="B31" s="2" t="s">
        <v>96</v>
      </c>
      <c r="C31" s="1">
        <v>94153.9</v>
      </c>
      <c r="D31" s="47">
        <f>Лист1!F83+Лист2!B4</f>
        <v>98445.977440000017</v>
      </c>
    </row>
    <row r="32" spans="1:4" ht="31.5" x14ac:dyDescent="0.25">
      <c r="A32" s="98"/>
      <c r="B32" s="2" t="s">
        <v>88</v>
      </c>
      <c r="C32" s="1"/>
      <c r="D32" s="2"/>
    </row>
    <row r="33" spans="1:4" ht="15.75" x14ac:dyDescent="0.25">
      <c r="A33" s="98"/>
      <c r="B33" s="2" t="s">
        <v>89</v>
      </c>
      <c r="C33" s="1">
        <v>2317.6999999999998</v>
      </c>
      <c r="D33" s="47">
        <f>Лист1!H83</f>
        <v>2317.66</v>
      </c>
    </row>
    <row r="34" spans="1:4" ht="31.5" x14ac:dyDescent="0.25">
      <c r="A34" s="98"/>
      <c r="B34" s="2" t="s">
        <v>90</v>
      </c>
      <c r="C34" s="1"/>
      <c r="D34" s="2"/>
    </row>
    <row r="35" spans="1:4" ht="15.75" x14ac:dyDescent="0.25">
      <c r="A35" s="98"/>
      <c r="B35" s="2" t="s">
        <v>91</v>
      </c>
      <c r="C35" s="1"/>
      <c r="D35" s="2"/>
    </row>
    <row r="36" spans="1:4" ht="31.5" x14ac:dyDescent="0.25">
      <c r="A36" s="98"/>
      <c r="B36" s="2" t="s">
        <v>93</v>
      </c>
      <c r="C36" s="1"/>
      <c r="D36" s="2"/>
    </row>
    <row r="37" spans="1:4" ht="15.75" x14ac:dyDescent="0.25">
      <c r="A37" s="98"/>
      <c r="B37" s="2" t="s">
        <v>92</v>
      </c>
      <c r="C37" s="1"/>
      <c r="D37" s="2"/>
    </row>
    <row r="38" spans="1:4" ht="15.75" x14ac:dyDescent="0.25">
      <c r="A38" s="97" t="s">
        <v>17</v>
      </c>
      <c r="B38" s="2" t="s">
        <v>87</v>
      </c>
      <c r="C38" s="1">
        <v>1089612.8999999999</v>
      </c>
      <c r="D38" s="47">
        <f>SUM(D39:D45)</f>
        <v>1120320.2079300003</v>
      </c>
    </row>
    <row r="39" spans="1:4" ht="15.75" x14ac:dyDescent="0.25">
      <c r="A39" s="97"/>
      <c r="B39" s="2" t="s">
        <v>96</v>
      </c>
      <c r="C39" s="1">
        <v>1079686.2999999998</v>
      </c>
      <c r="D39" s="47">
        <f>D47+D55+D63</f>
        <v>1110421.8679300002</v>
      </c>
    </row>
    <row r="40" spans="1:4" ht="31.5" x14ac:dyDescent="0.25">
      <c r="A40" s="97"/>
      <c r="B40" s="2" t="s">
        <v>88</v>
      </c>
      <c r="C40" s="1"/>
      <c r="D40" s="47"/>
    </row>
    <row r="41" spans="1:4" ht="15.75" x14ac:dyDescent="0.25">
      <c r="A41" s="97"/>
      <c r="B41" s="2" t="s">
        <v>89</v>
      </c>
      <c r="C41" s="1">
        <v>9926.6</v>
      </c>
      <c r="D41" s="47">
        <f>D49+D57+D65</f>
        <v>9898.34</v>
      </c>
    </row>
    <row r="42" spans="1:4" ht="31.5" x14ac:dyDescent="0.25">
      <c r="A42" s="97"/>
      <c r="B42" s="2" t="s">
        <v>90</v>
      </c>
      <c r="C42" s="1"/>
      <c r="D42" s="47"/>
    </row>
    <row r="43" spans="1:4" ht="15.75" x14ac:dyDescent="0.25">
      <c r="A43" s="97"/>
      <c r="B43" s="2" t="s">
        <v>91</v>
      </c>
      <c r="C43" s="1"/>
      <c r="D43" s="47"/>
    </row>
    <row r="44" spans="1:4" ht="31.5" x14ac:dyDescent="0.25">
      <c r="A44" s="97"/>
      <c r="B44" s="2" t="s">
        <v>93</v>
      </c>
      <c r="C44" s="1"/>
      <c r="D44" s="5"/>
    </row>
    <row r="45" spans="1:4" ht="15.75" x14ac:dyDescent="0.25">
      <c r="A45" s="97"/>
      <c r="B45" s="2" t="s">
        <v>92</v>
      </c>
      <c r="C45" s="1"/>
      <c r="D45" s="5"/>
    </row>
    <row r="46" spans="1:4" ht="15.75" x14ac:dyDescent="0.25">
      <c r="A46" s="98" t="s">
        <v>18</v>
      </c>
      <c r="B46" s="2" t="s">
        <v>87</v>
      </c>
      <c r="C46" s="1">
        <v>251323.1</v>
      </c>
      <c r="D46" s="47">
        <f>SUM(D47:D53)</f>
        <v>258539.20447999996</v>
      </c>
    </row>
    <row r="47" spans="1:4" ht="15.75" x14ac:dyDescent="0.25">
      <c r="A47" s="98"/>
      <c r="B47" s="2" t="s">
        <v>96</v>
      </c>
      <c r="C47" s="1">
        <v>248015.5</v>
      </c>
      <c r="D47" s="47">
        <f>Лист1!F6+Лист2!B6</f>
        <v>255234.70447999996</v>
      </c>
    </row>
    <row r="48" spans="1:4" ht="31.5" x14ac:dyDescent="0.25">
      <c r="A48" s="98"/>
      <c r="B48" s="2" t="s">
        <v>88</v>
      </c>
      <c r="C48" s="1"/>
      <c r="D48" s="47"/>
    </row>
    <row r="49" spans="1:4" ht="15.75" x14ac:dyDescent="0.25">
      <c r="A49" s="98"/>
      <c r="B49" s="2" t="s">
        <v>89</v>
      </c>
      <c r="C49" s="1">
        <v>3307.6</v>
      </c>
      <c r="D49" s="47">
        <f>Лист1!H6</f>
        <v>3304.5</v>
      </c>
    </row>
    <row r="50" spans="1:4" ht="31.5" x14ac:dyDescent="0.25">
      <c r="A50" s="98"/>
      <c r="B50" s="2" t="s">
        <v>90</v>
      </c>
      <c r="C50" s="1"/>
      <c r="D50" s="47"/>
    </row>
    <row r="51" spans="1:4" ht="15.75" x14ac:dyDescent="0.25">
      <c r="A51" s="98"/>
      <c r="B51" s="2" t="s">
        <v>91</v>
      </c>
      <c r="C51" s="1"/>
      <c r="D51" s="47"/>
    </row>
    <row r="52" spans="1:4" ht="31.5" x14ac:dyDescent="0.25">
      <c r="A52" s="98"/>
      <c r="B52" s="2" t="s">
        <v>93</v>
      </c>
      <c r="C52" s="1"/>
      <c r="D52" s="47"/>
    </row>
    <row r="53" spans="1:4" ht="15.75" x14ac:dyDescent="0.25">
      <c r="A53" s="98"/>
      <c r="B53" s="2" t="s">
        <v>92</v>
      </c>
      <c r="C53" s="1"/>
      <c r="D53" s="47"/>
    </row>
    <row r="54" spans="1:4" ht="15.75" x14ac:dyDescent="0.25">
      <c r="A54" s="98" t="s">
        <v>19</v>
      </c>
      <c r="B54" s="2" t="s">
        <v>87</v>
      </c>
      <c r="C54" s="1">
        <v>289851.3</v>
      </c>
      <c r="D54" s="47">
        <f>SUM(D55:D61)</f>
        <v>298232.87195</v>
      </c>
    </row>
    <row r="55" spans="1:4" ht="15.75" x14ac:dyDescent="0.25">
      <c r="A55" s="98"/>
      <c r="B55" s="2" t="s">
        <v>96</v>
      </c>
      <c r="C55" s="1">
        <v>287840.7</v>
      </c>
      <c r="D55" s="47">
        <f>Лист1!F26+Лист1!N16+Лист2!B7</f>
        <v>296222.27195000002</v>
      </c>
    </row>
    <row r="56" spans="1:4" ht="31.5" x14ac:dyDescent="0.25">
      <c r="A56" s="98"/>
      <c r="B56" s="2" t="s">
        <v>88</v>
      </c>
      <c r="C56" s="1"/>
      <c r="D56" s="47"/>
    </row>
    <row r="57" spans="1:4" ht="15.75" x14ac:dyDescent="0.25">
      <c r="A57" s="98"/>
      <c r="B57" s="2" t="s">
        <v>89</v>
      </c>
      <c r="C57" s="1">
        <v>2010.6</v>
      </c>
      <c r="D57" s="47">
        <f>Лист1!H26+Лист1!O16</f>
        <v>2010.5999999999992</v>
      </c>
    </row>
    <row r="58" spans="1:4" ht="31.5" x14ac:dyDescent="0.25">
      <c r="A58" s="98"/>
      <c r="B58" s="2" t="s">
        <v>90</v>
      </c>
      <c r="C58" s="1"/>
      <c r="D58" s="47"/>
    </row>
    <row r="59" spans="1:4" ht="15.75" x14ac:dyDescent="0.25">
      <c r="A59" s="98"/>
      <c r="B59" s="2" t="s">
        <v>91</v>
      </c>
      <c r="C59" s="1"/>
      <c r="D59" s="47"/>
    </row>
    <row r="60" spans="1:4" ht="31.5" x14ac:dyDescent="0.25">
      <c r="A60" s="98"/>
      <c r="B60" s="2" t="s">
        <v>93</v>
      </c>
      <c r="C60" s="1"/>
      <c r="D60" s="47"/>
    </row>
    <row r="61" spans="1:4" ht="15.75" x14ac:dyDescent="0.25">
      <c r="A61" s="98"/>
      <c r="B61" s="2" t="s">
        <v>92</v>
      </c>
      <c r="C61" s="1"/>
      <c r="D61" s="5"/>
    </row>
    <row r="62" spans="1:4" ht="15.75" x14ac:dyDescent="0.25">
      <c r="A62" s="98" t="s">
        <v>20</v>
      </c>
      <c r="B62" s="2" t="s">
        <v>87</v>
      </c>
      <c r="C62" s="1">
        <v>548438.5</v>
      </c>
      <c r="D62" s="47">
        <f>SUM(D63:D69)</f>
        <v>563548.13150000013</v>
      </c>
    </row>
    <row r="63" spans="1:4" ht="15.75" x14ac:dyDescent="0.25">
      <c r="A63" s="98"/>
      <c r="B63" s="2" t="s">
        <v>96</v>
      </c>
      <c r="C63" s="1">
        <v>543830.1</v>
      </c>
      <c r="D63" s="47">
        <f>Лист1!F43+Лист1!N29+Лист2!B8</f>
        <v>558964.89150000014</v>
      </c>
    </row>
    <row r="64" spans="1:4" ht="31.5" x14ac:dyDescent="0.25">
      <c r="A64" s="98"/>
      <c r="B64" s="2" t="s">
        <v>88</v>
      </c>
      <c r="C64" s="1"/>
      <c r="D64" s="47"/>
    </row>
    <row r="65" spans="1:4" ht="15.75" x14ac:dyDescent="0.25">
      <c r="A65" s="98"/>
      <c r="B65" s="2" t="s">
        <v>89</v>
      </c>
      <c r="C65" s="1">
        <v>4608.3999999999996</v>
      </c>
      <c r="D65" s="47">
        <f>Лист1!H43+Лист1!O29</f>
        <v>4583.2400000000007</v>
      </c>
    </row>
    <row r="66" spans="1:4" ht="31.5" x14ac:dyDescent="0.25">
      <c r="A66" s="98"/>
      <c r="B66" s="2" t="s">
        <v>90</v>
      </c>
      <c r="C66" s="1"/>
      <c r="D66" s="47"/>
    </row>
    <row r="67" spans="1:4" ht="15.75" x14ac:dyDescent="0.25">
      <c r="A67" s="98"/>
      <c r="B67" s="2" t="s">
        <v>91</v>
      </c>
      <c r="C67" s="1"/>
      <c r="D67" s="47"/>
    </row>
    <row r="68" spans="1:4" ht="31.5" x14ac:dyDescent="0.25">
      <c r="A68" s="98"/>
      <c r="B68" s="2" t="s">
        <v>93</v>
      </c>
      <c r="C68" s="1"/>
      <c r="D68" s="47"/>
    </row>
    <row r="69" spans="1:4" ht="15.75" x14ac:dyDescent="0.25">
      <c r="A69" s="98"/>
      <c r="B69" s="2" t="s">
        <v>92</v>
      </c>
      <c r="C69" s="1"/>
      <c r="D69" s="5"/>
    </row>
    <row r="70" spans="1:4" ht="15.75" x14ac:dyDescent="0.25">
      <c r="A70" s="97" t="s">
        <v>22</v>
      </c>
      <c r="B70" s="2" t="s">
        <v>87</v>
      </c>
      <c r="C70" s="1">
        <v>1380703.5</v>
      </c>
      <c r="D70" s="47">
        <f>SUM(D71:D77)</f>
        <v>1483371.6328499997</v>
      </c>
    </row>
    <row r="71" spans="1:4" ht="15.75" x14ac:dyDescent="0.25">
      <c r="A71" s="97"/>
      <c r="B71" s="2" t="s">
        <v>96</v>
      </c>
      <c r="C71" s="1">
        <v>1350185.1</v>
      </c>
      <c r="D71" s="47">
        <f>D79+D87+D95+D103+D111+D119+D127+D135+D143</f>
        <v>1400049.7678499997</v>
      </c>
    </row>
    <row r="72" spans="1:4" ht="31.5" x14ac:dyDescent="0.25">
      <c r="A72" s="97"/>
      <c r="B72" s="2" t="s">
        <v>88</v>
      </c>
      <c r="C72" s="1"/>
      <c r="D72" s="47"/>
    </row>
    <row r="73" spans="1:4" ht="15.75" x14ac:dyDescent="0.25">
      <c r="A73" s="97"/>
      <c r="B73" s="2" t="s">
        <v>89</v>
      </c>
      <c r="C73" s="1">
        <v>30518.400000000001</v>
      </c>
      <c r="D73" s="47">
        <f>D81+D89+D97+D105+D113+D121+D129+D137+D145</f>
        <v>83321.864999999991</v>
      </c>
    </row>
    <row r="74" spans="1:4" ht="31.5" x14ac:dyDescent="0.25">
      <c r="A74" s="97"/>
      <c r="B74" s="2" t="s">
        <v>90</v>
      </c>
      <c r="C74" s="1"/>
      <c r="D74" s="47"/>
    </row>
    <row r="75" spans="1:4" ht="15.75" x14ac:dyDescent="0.25">
      <c r="A75" s="97"/>
      <c r="B75" s="2" t="s">
        <v>91</v>
      </c>
      <c r="C75" s="1"/>
      <c r="D75" s="47"/>
    </row>
    <row r="76" spans="1:4" ht="31.5" x14ac:dyDescent="0.25">
      <c r="A76" s="97"/>
      <c r="B76" s="2" t="s">
        <v>93</v>
      </c>
      <c r="C76" s="1"/>
      <c r="D76" s="47"/>
    </row>
    <row r="77" spans="1:4" ht="15.75" x14ac:dyDescent="0.25">
      <c r="A77" s="97"/>
      <c r="B77" s="2" t="s">
        <v>92</v>
      </c>
      <c r="C77" s="1"/>
      <c r="D77" s="5"/>
    </row>
    <row r="78" spans="1:4" ht="15.75" x14ac:dyDescent="0.25">
      <c r="A78" s="99" t="s">
        <v>11</v>
      </c>
      <c r="B78" s="2" t="s">
        <v>87</v>
      </c>
      <c r="C78" s="1">
        <v>333881.40000000002</v>
      </c>
      <c r="D78" s="47">
        <f>SUM(D79:D85)</f>
        <v>392594.81958999991</v>
      </c>
    </row>
    <row r="79" spans="1:4" ht="15.75" x14ac:dyDescent="0.25">
      <c r="A79" s="100"/>
      <c r="B79" s="2" t="s">
        <v>96</v>
      </c>
      <c r="C79" s="1">
        <v>327072.40000000002</v>
      </c>
      <c r="D79" s="47">
        <f>Лист1!F17+Лист1!N10+Лист2!B10</f>
        <v>332972.3095899999</v>
      </c>
    </row>
    <row r="80" spans="1:4" ht="31.5" x14ac:dyDescent="0.25">
      <c r="A80" s="100"/>
      <c r="B80" s="2" t="s">
        <v>88</v>
      </c>
      <c r="C80" s="1"/>
      <c r="D80" s="47"/>
    </row>
    <row r="81" spans="1:4" ht="15.75" x14ac:dyDescent="0.25">
      <c r="A81" s="100"/>
      <c r="B81" s="2" t="s">
        <v>89</v>
      </c>
      <c r="C81" s="1">
        <v>6809</v>
      </c>
      <c r="D81" s="47">
        <f>Лист1!H17+Лист1!O10</f>
        <v>59622.509999999995</v>
      </c>
    </row>
    <row r="82" spans="1:4" ht="31.5" x14ac:dyDescent="0.25">
      <c r="A82" s="100"/>
      <c r="B82" s="2" t="s">
        <v>90</v>
      </c>
      <c r="C82" s="1"/>
      <c r="D82" s="47"/>
    </row>
    <row r="83" spans="1:4" ht="15.75" x14ac:dyDescent="0.25">
      <c r="A83" s="100"/>
      <c r="B83" s="2" t="s">
        <v>91</v>
      </c>
      <c r="C83" s="1"/>
      <c r="D83" s="47"/>
    </row>
    <row r="84" spans="1:4" ht="31.5" x14ac:dyDescent="0.25">
      <c r="A84" s="100"/>
      <c r="B84" s="2" t="s">
        <v>93</v>
      </c>
      <c r="C84" s="1"/>
      <c r="D84" s="5"/>
    </row>
    <row r="85" spans="1:4" ht="15.75" x14ac:dyDescent="0.25">
      <c r="A85" s="101"/>
      <c r="B85" s="2" t="s">
        <v>92</v>
      </c>
      <c r="C85" s="1"/>
      <c r="D85" s="5"/>
    </row>
    <row r="86" spans="1:4" ht="15.75" x14ac:dyDescent="0.25">
      <c r="A86" s="99" t="s">
        <v>23</v>
      </c>
      <c r="B86" s="2" t="s">
        <v>87</v>
      </c>
      <c r="C86" s="1">
        <v>113818.59999999999</v>
      </c>
      <c r="D86" s="47">
        <f>SUM(D87:D93)</f>
        <v>117743.47955999998</v>
      </c>
    </row>
    <row r="87" spans="1:4" ht="15.75" x14ac:dyDescent="0.25">
      <c r="A87" s="100"/>
      <c r="B87" s="2" t="s">
        <v>96</v>
      </c>
      <c r="C87" s="1">
        <v>111319.4</v>
      </c>
      <c r="D87" s="47">
        <f>Лист1!F27+Лист1!N17+Лист2!B11</f>
        <v>115169.18455999998</v>
      </c>
    </row>
    <row r="88" spans="1:4" ht="31.5" x14ac:dyDescent="0.25">
      <c r="A88" s="100"/>
      <c r="B88" s="2" t="s">
        <v>88</v>
      </c>
      <c r="C88" s="1"/>
      <c r="D88" s="47"/>
    </row>
    <row r="89" spans="1:4" ht="15.75" x14ac:dyDescent="0.25">
      <c r="A89" s="100"/>
      <c r="B89" s="2" t="s">
        <v>89</v>
      </c>
      <c r="C89" s="1">
        <v>2499.2000000000003</v>
      </c>
      <c r="D89" s="47">
        <f>Лист1!H27+Лист1!O17</f>
        <v>2574.2949999999996</v>
      </c>
    </row>
    <row r="90" spans="1:4" ht="31.5" x14ac:dyDescent="0.25">
      <c r="A90" s="100"/>
      <c r="B90" s="2" t="s">
        <v>90</v>
      </c>
      <c r="C90" s="1"/>
      <c r="D90" s="47"/>
    </row>
    <row r="91" spans="1:4" ht="15.75" x14ac:dyDescent="0.25">
      <c r="A91" s="100"/>
      <c r="B91" s="2" t="s">
        <v>91</v>
      </c>
      <c r="C91" s="1"/>
      <c r="D91" s="5"/>
    </row>
    <row r="92" spans="1:4" ht="31.5" x14ac:dyDescent="0.25">
      <c r="A92" s="100"/>
      <c r="B92" s="2" t="s">
        <v>93</v>
      </c>
      <c r="C92" s="1"/>
      <c r="D92" s="5"/>
    </row>
    <row r="93" spans="1:4" ht="15.75" x14ac:dyDescent="0.25">
      <c r="A93" s="101"/>
      <c r="B93" s="2" t="s">
        <v>92</v>
      </c>
      <c r="C93" s="1"/>
      <c r="D93" s="5"/>
    </row>
    <row r="94" spans="1:4" ht="15.75" x14ac:dyDescent="0.25">
      <c r="A94" s="99" t="s">
        <v>24</v>
      </c>
      <c r="B94" s="2" t="s">
        <v>87</v>
      </c>
      <c r="C94" s="1">
        <v>279168.59999999998</v>
      </c>
      <c r="D94" s="47">
        <f>SUM(D95:D101)</f>
        <v>287103.37632000004</v>
      </c>
    </row>
    <row r="95" spans="1:4" ht="15.75" x14ac:dyDescent="0.25">
      <c r="A95" s="100"/>
      <c r="B95" s="2" t="s">
        <v>96</v>
      </c>
      <c r="C95" s="1">
        <v>273221.59999999998</v>
      </c>
      <c r="D95" s="47">
        <f>Лист1!F31+Лист2!B12</f>
        <v>281240.87632000004</v>
      </c>
    </row>
    <row r="96" spans="1:4" ht="31.5" x14ac:dyDescent="0.25">
      <c r="A96" s="100"/>
      <c r="B96" s="2" t="s">
        <v>88</v>
      </c>
      <c r="C96" s="1"/>
      <c r="D96" s="47"/>
    </row>
    <row r="97" spans="1:4" ht="15.75" x14ac:dyDescent="0.25">
      <c r="A97" s="100"/>
      <c r="B97" s="2" t="s">
        <v>89</v>
      </c>
      <c r="C97" s="1">
        <v>5947</v>
      </c>
      <c r="D97" s="47">
        <f>Лист1!H31</f>
        <v>5862.5</v>
      </c>
    </row>
    <row r="98" spans="1:4" ht="31.5" x14ac:dyDescent="0.25">
      <c r="A98" s="100"/>
      <c r="B98" s="2" t="s">
        <v>90</v>
      </c>
      <c r="C98" s="1"/>
      <c r="D98" s="47"/>
    </row>
    <row r="99" spans="1:4" ht="15.75" x14ac:dyDescent="0.25">
      <c r="A99" s="100"/>
      <c r="B99" s="2" t="s">
        <v>91</v>
      </c>
      <c r="C99" s="1"/>
      <c r="D99" s="5"/>
    </row>
    <row r="100" spans="1:4" ht="31.5" x14ac:dyDescent="0.25">
      <c r="A100" s="100"/>
      <c r="B100" s="2" t="s">
        <v>93</v>
      </c>
      <c r="C100" s="1"/>
      <c r="D100" s="5"/>
    </row>
    <row r="101" spans="1:4" ht="15.75" x14ac:dyDescent="0.25">
      <c r="A101" s="101"/>
      <c r="B101" s="2" t="s">
        <v>92</v>
      </c>
      <c r="C101" s="1"/>
      <c r="D101" s="5"/>
    </row>
    <row r="102" spans="1:4" ht="15.75" x14ac:dyDescent="0.25">
      <c r="A102" s="102" t="s">
        <v>25</v>
      </c>
      <c r="B102" s="2" t="s">
        <v>87</v>
      </c>
      <c r="C102" s="1">
        <v>272939.7</v>
      </c>
      <c r="D102" s="47">
        <f>SUM(D103:D109)</f>
        <v>287445.92680999998</v>
      </c>
    </row>
    <row r="103" spans="1:4" ht="15.75" x14ac:dyDescent="0.25">
      <c r="A103" s="103"/>
      <c r="B103" s="2" t="s">
        <v>96</v>
      </c>
      <c r="C103" s="1">
        <v>271217.7</v>
      </c>
      <c r="D103" s="47">
        <f>Лист1!F33+Лист2!B13</f>
        <v>285723.90680999996</v>
      </c>
    </row>
    <row r="104" spans="1:4" ht="31.5" x14ac:dyDescent="0.25">
      <c r="A104" s="103"/>
      <c r="B104" s="2" t="s">
        <v>88</v>
      </c>
      <c r="C104" s="1"/>
      <c r="D104" s="47"/>
    </row>
    <row r="105" spans="1:4" ht="15.75" x14ac:dyDescent="0.25">
      <c r="A105" s="103"/>
      <c r="B105" s="2" t="s">
        <v>89</v>
      </c>
      <c r="C105" s="1">
        <v>1722</v>
      </c>
      <c r="D105" s="47">
        <f>Лист1!H33</f>
        <v>1722.0200000000004</v>
      </c>
    </row>
    <row r="106" spans="1:4" ht="31.5" x14ac:dyDescent="0.25">
      <c r="A106" s="103"/>
      <c r="B106" s="2" t="s">
        <v>90</v>
      </c>
      <c r="C106" s="1"/>
      <c r="D106" s="47"/>
    </row>
    <row r="107" spans="1:4" ht="15.75" x14ac:dyDescent="0.25">
      <c r="A107" s="103"/>
      <c r="B107" s="2" t="s">
        <v>91</v>
      </c>
      <c r="C107" s="1"/>
      <c r="D107" s="5"/>
    </row>
    <row r="108" spans="1:4" ht="31.5" x14ac:dyDescent="0.25">
      <c r="A108" s="103"/>
      <c r="B108" s="2" t="s">
        <v>93</v>
      </c>
      <c r="C108" s="1"/>
      <c r="D108" s="5"/>
    </row>
    <row r="109" spans="1:4" ht="15.75" x14ac:dyDescent="0.25">
      <c r="A109" s="104"/>
      <c r="B109" s="2" t="s">
        <v>92</v>
      </c>
      <c r="C109" s="1"/>
      <c r="D109" s="5"/>
    </row>
    <row r="110" spans="1:4" ht="15.75" x14ac:dyDescent="0.25">
      <c r="A110" s="99" t="s">
        <v>26</v>
      </c>
      <c r="B110" s="2" t="s">
        <v>87</v>
      </c>
      <c r="C110" s="1">
        <v>183550.3</v>
      </c>
      <c r="D110" s="47">
        <f>SUM(D111:D117)</f>
        <v>190045.39397</v>
      </c>
    </row>
    <row r="111" spans="1:4" ht="15.75" x14ac:dyDescent="0.25">
      <c r="A111" s="100"/>
      <c r="B111" s="2" t="s">
        <v>96</v>
      </c>
      <c r="C111" s="1">
        <v>181743.8</v>
      </c>
      <c r="D111" s="47">
        <f>Лист1!F34+Лист2!B14</f>
        <v>188238.89397</v>
      </c>
    </row>
    <row r="112" spans="1:4" ht="31.5" x14ac:dyDescent="0.25">
      <c r="A112" s="100"/>
      <c r="B112" s="2" t="s">
        <v>88</v>
      </c>
      <c r="D112" s="47"/>
    </row>
    <row r="113" spans="1:4" ht="15.75" x14ac:dyDescent="0.25">
      <c r="A113" s="100"/>
      <c r="B113" s="2" t="s">
        <v>89</v>
      </c>
      <c r="C113" s="1">
        <v>1806.5</v>
      </c>
      <c r="D113" s="47">
        <f>Лист1!H34</f>
        <v>1806.5</v>
      </c>
    </row>
    <row r="114" spans="1:4" ht="31.5" x14ac:dyDescent="0.25">
      <c r="A114" s="100"/>
      <c r="B114" s="2" t="s">
        <v>90</v>
      </c>
      <c r="C114" s="1"/>
      <c r="D114" s="47"/>
    </row>
    <row r="115" spans="1:4" ht="15.75" x14ac:dyDescent="0.25">
      <c r="A115" s="100"/>
      <c r="B115" s="2" t="s">
        <v>91</v>
      </c>
      <c r="C115" s="1"/>
      <c r="D115" s="47"/>
    </row>
    <row r="116" spans="1:4" ht="31.5" x14ac:dyDescent="0.25">
      <c r="A116" s="100"/>
      <c r="B116" s="2" t="s">
        <v>93</v>
      </c>
      <c r="C116" s="1"/>
      <c r="D116" s="5"/>
    </row>
    <row r="117" spans="1:4" ht="15.75" x14ac:dyDescent="0.25">
      <c r="A117" s="101"/>
      <c r="B117" s="2" t="s">
        <v>92</v>
      </c>
      <c r="C117" s="1"/>
      <c r="D117" s="5"/>
    </row>
    <row r="118" spans="1:4" ht="15.75" x14ac:dyDescent="0.25">
      <c r="A118" s="99" t="s">
        <v>27</v>
      </c>
      <c r="B118" s="2" t="s">
        <v>87</v>
      </c>
      <c r="C118" s="1">
        <v>42276.7</v>
      </c>
      <c r="D118" s="47">
        <f>SUM(D119:D125)</f>
        <v>45717.069729999996</v>
      </c>
    </row>
    <row r="119" spans="1:4" ht="15.75" x14ac:dyDescent="0.25">
      <c r="A119" s="100"/>
      <c r="B119" s="2" t="s">
        <v>96</v>
      </c>
      <c r="C119" s="1">
        <v>41479.5</v>
      </c>
      <c r="D119" s="47">
        <f>Лист1!F53+Лист2!B15</f>
        <v>44920.139729999995</v>
      </c>
    </row>
    <row r="120" spans="1:4" ht="31.5" x14ac:dyDescent="0.25">
      <c r="A120" s="100"/>
      <c r="B120" s="2" t="s">
        <v>88</v>
      </c>
      <c r="C120" s="1"/>
      <c r="D120" s="47"/>
    </row>
    <row r="121" spans="1:4" ht="15.75" x14ac:dyDescent="0.25">
      <c r="A121" s="100"/>
      <c r="B121" s="2" t="s">
        <v>89</v>
      </c>
      <c r="C121" s="1">
        <v>797.2</v>
      </c>
      <c r="D121" s="47">
        <f>Лист1!H53</f>
        <v>796.92999999999938</v>
      </c>
    </row>
    <row r="122" spans="1:4" ht="31.5" x14ac:dyDescent="0.25">
      <c r="A122" s="100"/>
      <c r="B122" s="2" t="s">
        <v>90</v>
      </c>
      <c r="C122" s="1"/>
      <c r="D122" s="47"/>
    </row>
    <row r="123" spans="1:4" ht="15.75" x14ac:dyDescent="0.25">
      <c r="A123" s="100"/>
      <c r="B123" s="2" t="s">
        <v>91</v>
      </c>
      <c r="C123" s="1"/>
      <c r="D123" s="47"/>
    </row>
    <row r="124" spans="1:4" ht="31.5" x14ac:dyDescent="0.25">
      <c r="A124" s="100"/>
      <c r="B124" s="2" t="s">
        <v>93</v>
      </c>
      <c r="C124" s="1"/>
      <c r="D124" s="5"/>
    </row>
    <row r="125" spans="1:4" ht="15.75" x14ac:dyDescent="0.25">
      <c r="A125" s="101"/>
      <c r="B125" s="2" t="s">
        <v>92</v>
      </c>
      <c r="C125" s="1"/>
      <c r="D125" s="5"/>
    </row>
    <row r="126" spans="1:4" ht="15.75" x14ac:dyDescent="0.25">
      <c r="A126" s="99" t="s">
        <v>28</v>
      </c>
      <c r="B126" s="2" t="s">
        <v>87</v>
      </c>
      <c r="C126" s="1">
        <v>99201.2</v>
      </c>
      <c r="D126" s="47">
        <f>SUM(D127:D133)</f>
        <v>101388.84740000001</v>
      </c>
    </row>
    <row r="127" spans="1:4" ht="15.75" x14ac:dyDescent="0.25">
      <c r="A127" s="100"/>
      <c r="B127" s="2" t="s">
        <v>96</v>
      </c>
      <c r="C127" s="1">
        <v>88623.7</v>
      </c>
      <c r="D127" s="47">
        <f>Лист1!F68+Лист2!B16</f>
        <v>90811.657400000011</v>
      </c>
    </row>
    <row r="128" spans="1:4" ht="31.5" x14ac:dyDescent="0.25">
      <c r="A128" s="100"/>
      <c r="B128" s="2" t="s">
        <v>88</v>
      </c>
      <c r="C128" s="1"/>
      <c r="D128" s="47"/>
    </row>
    <row r="129" spans="1:4" ht="15.75" x14ac:dyDescent="0.25">
      <c r="A129" s="100"/>
      <c r="B129" s="2" t="s">
        <v>89</v>
      </c>
      <c r="C129" s="1">
        <v>10577.5</v>
      </c>
      <c r="D129" s="47">
        <f>Лист1!H68</f>
        <v>10577.189999999999</v>
      </c>
    </row>
    <row r="130" spans="1:4" ht="31.5" x14ac:dyDescent="0.25">
      <c r="A130" s="100"/>
      <c r="B130" s="2" t="s">
        <v>90</v>
      </c>
      <c r="C130" s="1"/>
      <c r="D130" s="47"/>
    </row>
    <row r="131" spans="1:4" ht="15.75" x14ac:dyDescent="0.25">
      <c r="A131" s="100"/>
      <c r="B131" s="2" t="s">
        <v>91</v>
      </c>
      <c r="C131" s="1"/>
      <c r="D131" s="5"/>
    </row>
    <row r="132" spans="1:4" ht="31.5" x14ac:dyDescent="0.25">
      <c r="A132" s="100"/>
      <c r="B132" s="2" t="s">
        <v>93</v>
      </c>
      <c r="C132" s="1"/>
      <c r="D132" s="5"/>
    </row>
    <row r="133" spans="1:4" ht="15.75" x14ac:dyDescent="0.25">
      <c r="A133" s="101"/>
      <c r="B133" s="2" t="s">
        <v>92</v>
      </c>
      <c r="C133" s="1"/>
      <c r="D133" s="5"/>
    </row>
    <row r="134" spans="1:4" ht="15.75" x14ac:dyDescent="0.25">
      <c r="A134" s="99" t="s">
        <v>29</v>
      </c>
      <c r="B134" s="2" t="s">
        <v>87</v>
      </c>
      <c r="C134" s="1">
        <v>41724.6</v>
      </c>
      <c r="D134" s="47">
        <f>SUM(D135:D141)</f>
        <v>44294.435979999995</v>
      </c>
    </row>
    <row r="135" spans="1:4" ht="15.75" x14ac:dyDescent="0.25">
      <c r="A135" s="100"/>
      <c r="B135" s="2" t="s">
        <v>96</v>
      </c>
      <c r="C135" s="1">
        <v>41364.6</v>
      </c>
      <c r="D135" s="47">
        <f>Лист1!F80+Лист2!B17</f>
        <v>43934.515979999996</v>
      </c>
    </row>
    <row r="136" spans="1:4" ht="31.5" x14ac:dyDescent="0.25">
      <c r="A136" s="100"/>
      <c r="B136" s="2" t="s">
        <v>88</v>
      </c>
      <c r="C136" s="1"/>
      <c r="D136" s="47"/>
    </row>
    <row r="137" spans="1:4" ht="15.75" x14ac:dyDescent="0.25">
      <c r="A137" s="100"/>
      <c r="B137" s="2" t="s">
        <v>89</v>
      </c>
      <c r="C137" s="1">
        <v>360</v>
      </c>
      <c r="D137" s="47">
        <f>Лист1!H80</f>
        <v>359.92000000000007</v>
      </c>
    </row>
    <row r="138" spans="1:4" ht="31.5" x14ac:dyDescent="0.25">
      <c r="A138" s="100"/>
      <c r="B138" s="2" t="s">
        <v>90</v>
      </c>
      <c r="C138" s="1"/>
      <c r="D138" s="47"/>
    </row>
    <row r="139" spans="1:4" ht="15.75" x14ac:dyDescent="0.25">
      <c r="A139" s="100"/>
      <c r="B139" s="2" t="s">
        <v>91</v>
      </c>
      <c r="C139" s="1"/>
      <c r="D139" s="5"/>
    </row>
    <row r="140" spans="1:4" ht="31.5" x14ac:dyDescent="0.25">
      <c r="A140" s="100"/>
      <c r="B140" s="2" t="s">
        <v>93</v>
      </c>
      <c r="C140" s="1"/>
      <c r="D140" s="5"/>
    </row>
    <row r="141" spans="1:4" ht="15.75" x14ac:dyDescent="0.25">
      <c r="A141" s="101"/>
      <c r="B141" s="2" t="s">
        <v>92</v>
      </c>
      <c r="C141" s="1"/>
      <c r="D141" s="5"/>
    </row>
    <row r="142" spans="1:4" ht="15.75" x14ac:dyDescent="0.25">
      <c r="A142" s="99" t="s">
        <v>12</v>
      </c>
      <c r="B142" s="2" t="s">
        <v>87</v>
      </c>
      <c r="C142" s="1">
        <v>14142.4</v>
      </c>
      <c r="D142" s="7">
        <f>SUM(D143:D149)</f>
        <v>17038.283490000002</v>
      </c>
    </row>
    <row r="143" spans="1:4" ht="15.75" x14ac:dyDescent="0.25">
      <c r="A143" s="100"/>
      <c r="B143" s="2" t="s">
        <v>96</v>
      </c>
      <c r="C143" s="1">
        <v>14142.4</v>
      </c>
      <c r="D143" s="7">
        <f>Лист2!B18</f>
        <v>17038.283490000002</v>
      </c>
    </row>
    <row r="144" spans="1:4" ht="31.5" x14ac:dyDescent="0.25">
      <c r="A144" s="100"/>
      <c r="B144" s="2" t="s">
        <v>88</v>
      </c>
      <c r="C144" s="1"/>
      <c r="D144" s="5"/>
    </row>
    <row r="145" spans="1:4" ht="15.75" x14ac:dyDescent="0.25">
      <c r="A145" s="100"/>
      <c r="B145" s="2" t="s">
        <v>89</v>
      </c>
      <c r="C145" s="1"/>
      <c r="D145" s="5"/>
    </row>
    <row r="146" spans="1:4" ht="31.5" x14ac:dyDescent="0.25">
      <c r="A146" s="100"/>
      <c r="B146" s="2" t="s">
        <v>90</v>
      </c>
      <c r="C146" s="1"/>
      <c r="D146" s="5"/>
    </row>
    <row r="147" spans="1:4" ht="15.75" x14ac:dyDescent="0.25">
      <c r="A147" s="100"/>
      <c r="B147" s="2" t="s">
        <v>91</v>
      </c>
      <c r="C147" s="1"/>
      <c r="D147" s="5"/>
    </row>
    <row r="148" spans="1:4" ht="31.5" x14ac:dyDescent="0.25">
      <c r="A148" s="100"/>
      <c r="B148" s="2" t="s">
        <v>93</v>
      </c>
      <c r="C148" s="1"/>
      <c r="D148" s="5"/>
    </row>
    <row r="149" spans="1:4" ht="15.75" x14ac:dyDescent="0.25">
      <c r="A149" s="101"/>
      <c r="B149" s="2" t="s">
        <v>92</v>
      </c>
      <c r="C149" s="1"/>
      <c r="D149" s="5"/>
    </row>
    <row r="150" spans="1:4" ht="15.75" x14ac:dyDescent="0.25">
      <c r="A150" s="99" t="s">
        <v>18</v>
      </c>
      <c r="B150" s="2" t="s">
        <v>87</v>
      </c>
      <c r="C150" s="1"/>
      <c r="D150" s="5"/>
    </row>
    <row r="151" spans="1:4" ht="15.75" x14ac:dyDescent="0.25">
      <c r="A151" s="100"/>
      <c r="B151" s="2" t="s">
        <v>96</v>
      </c>
      <c r="C151" s="1"/>
      <c r="D151" s="5"/>
    </row>
    <row r="152" spans="1:4" ht="31.5" x14ac:dyDescent="0.25">
      <c r="A152" s="100"/>
      <c r="B152" s="2" t="s">
        <v>88</v>
      </c>
      <c r="C152" s="1"/>
      <c r="D152" s="5"/>
    </row>
    <row r="153" spans="1:4" ht="15.75" x14ac:dyDescent="0.25">
      <c r="A153" s="100"/>
      <c r="B153" s="2" t="s">
        <v>89</v>
      </c>
      <c r="C153" s="1"/>
      <c r="D153" s="5"/>
    </row>
    <row r="154" spans="1:4" ht="31.5" x14ac:dyDescent="0.25">
      <c r="A154" s="100"/>
      <c r="B154" s="2" t="s">
        <v>90</v>
      </c>
      <c r="C154" s="1"/>
      <c r="D154" s="5"/>
    </row>
    <row r="155" spans="1:4" ht="15.75" x14ac:dyDescent="0.25">
      <c r="A155" s="100"/>
      <c r="B155" s="2" t="s">
        <v>91</v>
      </c>
      <c r="C155" s="1"/>
      <c r="D155" s="5"/>
    </row>
    <row r="156" spans="1:4" ht="31.5" x14ac:dyDescent="0.25">
      <c r="A156" s="100"/>
      <c r="B156" s="2" t="s">
        <v>93</v>
      </c>
      <c r="C156" s="1"/>
      <c r="D156" s="5"/>
    </row>
    <row r="157" spans="1:4" ht="15.75" x14ac:dyDescent="0.25">
      <c r="A157" s="101"/>
      <c r="B157" s="2" t="s">
        <v>92</v>
      </c>
      <c r="C157" s="1"/>
      <c r="D157" s="5"/>
    </row>
    <row r="158" spans="1:4" ht="15.75" x14ac:dyDescent="0.25">
      <c r="A158" s="99" t="s">
        <v>19</v>
      </c>
      <c r="B158" s="2" t="s">
        <v>87</v>
      </c>
      <c r="C158" s="1"/>
      <c r="D158" s="5"/>
    </row>
    <row r="159" spans="1:4" ht="15.75" x14ac:dyDescent="0.25">
      <c r="A159" s="100"/>
      <c r="B159" s="2" t="s">
        <v>96</v>
      </c>
      <c r="C159" s="1"/>
      <c r="D159" s="5"/>
    </row>
    <row r="160" spans="1:4" ht="31.5" x14ac:dyDescent="0.25">
      <c r="A160" s="100"/>
      <c r="B160" s="2" t="s">
        <v>88</v>
      </c>
      <c r="C160" s="1"/>
      <c r="D160" s="5"/>
    </row>
    <row r="161" spans="1:4" ht="15.75" x14ac:dyDescent="0.25">
      <c r="A161" s="100"/>
      <c r="B161" s="2" t="s">
        <v>89</v>
      </c>
      <c r="C161" s="1"/>
      <c r="D161" s="5"/>
    </row>
    <row r="162" spans="1:4" ht="31.5" x14ac:dyDescent="0.25">
      <c r="A162" s="100"/>
      <c r="B162" s="2" t="s">
        <v>90</v>
      </c>
      <c r="C162" s="1"/>
      <c r="D162" s="5"/>
    </row>
    <row r="163" spans="1:4" ht="15.75" x14ac:dyDescent="0.25">
      <c r="A163" s="100"/>
      <c r="B163" s="2" t="s">
        <v>91</v>
      </c>
      <c r="C163" s="1"/>
      <c r="D163" s="5"/>
    </row>
    <row r="164" spans="1:4" ht="31.5" x14ac:dyDescent="0.25">
      <c r="A164" s="100"/>
      <c r="B164" s="2" t="s">
        <v>93</v>
      </c>
      <c r="C164" s="1"/>
      <c r="D164" s="5"/>
    </row>
    <row r="165" spans="1:4" ht="15.75" x14ac:dyDescent="0.25">
      <c r="A165" s="101"/>
      <c r="B165" s="2" t="s">
        <v>92</v>
      </c>
      <c r="C165" s="1"/>
      <c r="D165" s="5"/>
    </row>
    <row r="166" spans="1:4" ht="15.75" x14ac:dyDescent="0.25">
      <c r="A166" s="105" t="s">
        <v>31</v>
      </c>
      <c r="B166" s="2" t="s">
        <v>87</v>
      </c>
      <c r="C166" s="1">
        <v>232612.30000000002</v>
      </c>
      <c r="D166" s="47">
        <f>SUM(D167:D173)</f>
        <v>12993.619999999999</v>
      </c>
    </row>
    <row r="167" spans="1:4" ht="15.75" x14ac:dyDescent="0.25">
      <c r="A167" s="106"/>
      <c r="B167" s="2" t="s">
        <v>96</v>
      </c>
      <c r="C167" s="1">
        <v>229733.2</v>
      </c>
      <c r="D167" s="47">
        <f>Лист1!F44+Лист1!N30</f>
        <v>9761.32</v>
      </c>
    </row>
    <row r="168" spans="1:4" ht="31.5" x14ac:dyDescent="0.25">
      <c r="A168" s="106"/>
      <c r="B168" s="2" t="s">
        <v>88</v>
      </c>
      <c r="C168" s="1"/>
      <c r="D168" s="47"/>
    </row>
    <row r="169" spans="1:4" ht="15.75" x14ac:dyDescent="0.25">
      <c r="A169" s="106"/>
      <c r="B169" s="2" t="s">
        <v>89</v>
      </c>
      <c r="C169" s="1">
        <v>2879.1</v>
      </c>
      <c r="D169" s="47">
        <f>Лист1!H44+Лист1!O30</f>
        <v>3232.2999999999997</v>
      </c>
    </row>
    <row r="170" spans="1:4" ht="31.5" x14ac:dyDescent="0.25">
      <c r="A170" s="106"/>
      <c r="B170" s="2" t="s">
        <v>90</v>
      </c>
      <c r="C170" s="1"/>
      <c r="D170" s="47"/>
    </row>
    <row r="171" spans="1:4" ht="15.75" x14ac:dyDescent="0.25">
      <c r="A171" s="106"/>
      <c r="B171" s="2" t="s">
        <v>91</v>
      </c>
      <c r="C171" s="1"/>
      <c r="D171" s="27"/>
    </row>
    <row r="172" spans="1:4" ht="31.5" x14ac:dyDescent="0.25">
      <c r="A172" s="106"/>
      <c r="B172" s="2" t="s">
        <v>93</v>
      </c>
      <c r="C172" s="1"/>
      <c r="D172" s="27"/>
    </row>
    <row r="173" spans="1:4" ht="15.75" x14ac:dyDescent="0.25">
      <c r="A173" s="107"/>
      <c r="B173" s="2" t="s">
        <v>92</v>
      </c>
      <c r="C173" s="1"/>
      <c r="D173" s="27"/>
    </row>
    <row r="174" spans="1:4" ht="15.75" x14ac:dyDescent="0.25">
      <c r="A174" s="105" t="s">
        <v>33</v>
      </c>
      <c r="B174" s="2" t="s">
        <v>87</v>
      </c>
      <c r="C174" s="1">
        <v>355016.2</v>
      </c>
      <c r="D174" s="47">
        <f>SUM(D175:D181)</f>
        <v>356117.55953999999</v>
      </c>
    </row>
    <row r="175" spans="1:4" ht="15.75" x14ac:dyDescent="0.25">
      <c r="A175" s="106"/>
      <c r="B175" s="2" t="s">
        <v>96</v>
      </c>
      <c r="C175" s="1">
        <v>354513.8</v>
      </c>
      <c r="D175" s="47">
        <f>Лист1!F14+Лист2!B22</f>
        <v>355625.38954</v>
      </c>
    </row>
    <row r="176" spans="1:4" ht="31.5" x14ac:dyDescent="0.25">
      <c r="A176" s="106"/>
      <c r="B176" s="2" t="s">
        <v>88</v>
      </c>
      <c r="C176" s="1"/>
      <c r="D176" s="47"/>
    </row>
    <row r="177" spans="1:4" ht="15.75" x14ac:dyDescent="0.25">
      <c r="A177" s="106"/>
      <c r="B177" s="2" t="s">
        <v>89</v>
      </c>
      <c r="C177" s="1">
        <v>502.4</v>
      </c>
      <c r="D177" s="47">
        <f>Лист1!H14</f>
        <v>492.17000000000007</v>
      </c>
    </row>
    <row r="178" spans="1:4" ht="31.5" x14ac:dyDescent="0.25">
      <c r="A178" s="106"/>
      <c r="B178" s="2" t="s">
        <v>90</v>
      </c>
      <c r="C178" s="1"/>
      <c r="D178" s="47"/>
    </row>
    <row r="179" spans="1:4" ht="15.75" x14ac:dyDescent="0.25">
      <c r="A179" s="106"/>
      <c r="B179" s="2" t="s">
        <v>91</v>
      </c>
      <c r="C179" s="1"/>
      <c r="D179" s="27"/>
    </row>
    <row r="180" spans="1:4" ht="31.5" x14ac:dyDescent="0.25">
      <c r="A180" s="106"/>
      <c r="B180" s="2" t="s">
        <v>93</v>
      </c>
      <c r="C180" s="1"/>
      <c r="D180" s="27"/>
    </row>
    <row r="181" spans="1:4" ht="15.75" x14ac:dyDescent="0.25">
      <c r="A181" s="107"/>
      <c r="B181" s="2" t="s">
        <v>92</v>
      </c>
      <c r="C181" s="1"/>
      <c r="D181" s="27"/>
    </row>
    <row r="182" spans="1:4" ht="15.75" x14ac:dyDescent="0.25">
      <c r="A182" s="105" t="s">
        <v>34</v>
      </c>
      <c r="B182" s="2" t="s">
        <v>87</v>
      </c>
      <c r="C182" s="1">
        <v>90491.7</v>
      </c>
      <c r="D182" s="47">
        <f>SUM(D183:D189)</f>
        <v>89435.260780000026</v>
      </c>
    </row>
    <row r="183" spans="1:4" ht="15.75" x14ac:dyDescent="0.25">
      <c r="A183" s="106"/>
      <c r="B183" s="2" t="s">
        <v>96</v>
      </c>
      <c r="C183" s="1">
        <v>90296.7</v>
      </c>
      <c r="D183" s="47">
        <f>Лист1!F79+Лист2!B23</f>
        <v>89244.920780000029</v>
      </c>
    </row>
    <row r="184" spans="1:4" ht="31.5" x14ac:dyDescent="0.25">
      <c r="A184" s="106"/>
      <c r="B184" s="2" t="s">
        <v>88</v>
      </c>
      <c r="C184" s="1"/>
      <c r="D184" s="47"/>
    </row>
    <row r="185" spans="1:4" ht="15.75" x14ac:dyDescent="0.25">
      <c r="A185" s="106"/>
      <c r="B185" s="2" t="s">
        <v>89</v>
      </c>
      <c r="C185" s="1">
        <v>195</v>
      </c>
      <c r="D185" s="47">
        <f>Лист1!H79</f>
        <v>190.33999999999969</v>
      </c>
    </row>
    <row r="186" spans="1:4" ht="31.5" x14ac:dyDescent="0.25">
      <c r="A186" s="106"/>
      <c r="B186" s="2" t="s">
        <v>90</v>
      </c>
      <c r="C186" s="1"/>
      <c r="D186" s="47"/>
    </row>
    <row r="187" spans="1:4" ht="15.75" x14ac:dyDescent="0.25">
      <c r="A187" s="106"/>
      <c r="B187" s="2" t="s">
        <v>91</v>
      </c>
      <c r="C187" s="1"/>
      <c r="D187" s="47"/>
    </row>
    <row r="188" spans="1:4" ht="31.5" x14ac:dyDescent="0.25">
      <c r="A188" s="106"/>
      <c r="B188" s="2" t="s">
        <v>93</v>
      </c>
      <c r="C188" s="1"/>
      <c r="D188" s="27"/>
    </row>
    <row r="189" spans="1:4" ht="15.75" x14ac:dyDescent="0.25">
      <c r="A189" s="107"/>
      <c r="B189" s="2" t="s">
        <v>92</v>
      </c>
      <c r="C189" s="1"/>
      <c r="D189" s="27"/>
    </row>
    <row r="190" spans="1:4" ht="15.75" x14ac:dyDescent="0.25">
      <c r="A190" s="105" t="s">
        <v>35</v>
      </c>
      <c r="B190" s="2" t="s">
        <v>87</v>
      </c>
      <c r="C190" s="1">
        <v>1738492.3</v>
      </c>
      <c r="D190" s="7">
        <f>SUM(D191:D197)</f>
        <v>1774637.79406</v>
      </c>
    </row>
    <row r="191" spans="1:4" ht="15.75" x14ac:dyDescent="0.25">
      <c r="A191" s="106"/>
      <c r="B191" s="2" t="s">
        <v>96</v>
      </c>
      <c r="C191" s="1">
        <v>1722545.6</v>
      </c>
      <c r="D191" s="7">
        <f>D199+D207+D215+D223+D231+D239+D247</f>
        <v>1758724.9367</v>
      </c>
    </row>
    <row r="192" spans="1:4" ht="31.5" x14ac:dyDescent="0.25">
      <c r="A192" s="106"/>
      <c r="B192" s="2" t="s">
        <v>88</v>
      </c>
      <c r="C192" s="1"/>
      <c r="D192" s="47"/>
    </row>
    <row r="193" spans="1:4" ht="15.75" x14ac:dyDescent="0.25">
      <c r="A193" s="106"/>
      <c r="B193" s="2" t="s">
        <v>89</v>
      </c>
      <c r="C193" s="1">
        <v>15946.7</v>
      </c>
      <c r="D193" s="47">
        <f>D201+D209+D217+D225+D233+D241+D249</f>
        <v>15912.857360000004</v>
      </c>
    </row>
    <row r="194" spans="1:4" ht="31.5" x14ac:dyDescent="0.25">
      <c r="A194" s="106"/>
      <c r="B194" s="2" t="s">
        <v>90</v>
      </c>
      <c r="C194" s="1"/>
      <c r="D194" s="47"/>
    </row>
    <row r="195" spans="1:4" ht="15.75" x14ac:dyDescent="0.25">
      <c r="A195" s="106"/>
      <c r="B195" s="2" t="s">
        <v>91</v>
      </c>
      <c r="C195" s="1"/>
      <c r="D195" s="27"/>
    </row>
    <row r="196" spans="1:4" ht="31.5" x14ac:dyDescent="0.25">
      <c r="A196" s="106"/>
      <c r="B196" s="2" t="s">
        <v>93</v>
      </c>
      <c r="C196" s="1"/>
      <c r="D196" s="27"/>
    </row>
    <row r="197" spans="1:4" ht="15.75" x14ac:dyDescent="0.25">
      <c r="A197" s="107"/>
      <c r="B197" s="2" t="s">
        <v>92</v>
      </c>
      <c r="C197" s="1"/>
      <c r="D197" s="27"/>
    </row>
    <row r="198" spans="1:4" ht="15.75" x14ac:dyDescent="0.25">
      <c r="A198" s="99" t="s">
        <v>36</v>
      </c>
      <c r="B198" s="2" t="s">
        <v>87</v>
      </c>
      <c r="C198" s="1">
        <v>366072.6</v>
      </c>
      <c r="D198" s="7">
        <f>SUM(D199:D205)</f>
        <v>373408.43925000005</v>
      </c>
    </row>
    <row r="199" spans="1:4" ht="15.75" x14ac:dyDescent="0.25">
      <c r="A199" s="100"/>
      <c r="B199" s="2" t="s">
        <v>96</v>
      </c>
      <c r="C199" s="1">
        <v>362646</v>
      </c>
      <c r="D199" s="7">
        <f>Лист1!F7+Лист1!N4+Лист2!B25</f>
        <v>370005.80925000005</v>
      </c>
    </row>
    <row r="200" spans="1:4" ht="31.5" x14ac:dyDescent="0.25">
      <c r="A200" s="100"/>
      <c r="B200" s="2" t="s">
        <v>88</v>
      </c>
      <c r="C200" s="1"/>
      <c r="D200" s="1"/>
    </row>
    <row r="201" spans="1:4" ht="15.75" x14ac:dyDescent="0.25">
      <c r="A201" s="100"/>
      <c r="B201" s="2" t="s">
        <v>89</v>
      </c>
      <c r="C201" s="1">
        <v>3426.6</v>
      </c>
      <c r="D201" s="1">
        <f>Лист1!H7+Лист1!O4</f>
        <v>3402.6299999999969</v>
      </c>
    </row>
    <row r="202" spans="1:4" ht="31.5" x14ac:dyDescent="0.25">
      <c r="A202" s="100"/>
      <c r="B202" s="2" t="s">
        <v>90</v>
      </c>
      <c r="C202" s="1"/>
      <c r="D202" s="1"/>
    </row>
    <row r="203" spans="1:4" ht="15.75" x14ac:dyDescent="0.25">
      <c r="A203" s="100"/>
      <c r="B203" s="2" t="s">
        <v>91</v>
      </c>
      <c r="C203" s="1"/>
      <c r="D203" s="27"/>
    </row>
    <row r="204" spans="1:4" ht="31.5" x14ac:dyDescent="0.25">
      <c r="A204" s="100"/>
      <c r="B204" s="2" t="s">
        <v>93</v>
      </c>
      <c r="C204" s="1"/>
      <c r="D204" s="27"/>
    </row>
    <row r="205" spans="1:4" ht="15.75" x14ac:dyDescent="0.25">
      <c r="A205" s="101"/>
      <c r="B205" s="2" t="s">
        <v>92</v>
      </c>
      <c r="C205" s="1"/>
      <c r="D205" s="27"/>
    </row>
    <row r="206" spans="1:4" ht="15.75" x14ac:dyDescent="0.25">
      <c r="A206" s="99" t="s">
        <v>37</v>
      </c>
      <c r="B206" s="2" t="s">
        <v>87</v>
      </c>
      <c r="C206" s="1">
        <v>133405.9</v>
      </c>
      <c r="D206" s="7">
        <f>SUM(D207:D213)</f>
        <v>134892.09235999998</v>
      </c>
    </row>
    <row r="207" spans="1:4" ht="15.75" x14ac:dyDescent="0.25">
      <c r="A207" s="100"/>
      <c r="B207" s="2" t="s">
        <v>96</v>
      </c>
      <c r="C207" s="1">
        <v>132307</v>
      </c>
      <c r="D207" s="7">
        <f>Лист1!F8+Лист2!B26</f>
        <v>133793.19235999999</v>
      </c>
    </row>
    <row r="208" spans="1:4" ht="31.5" x14ac:dyDescent="0.25">
      <c r="A208" s="100"/>
      <c r="B208" s="2" t="s">
        <v>88</v>
      </c>
      <c r="C208" s="1"/>
      <c r="D208" s="1"/>
    </row>
    <row r="209" spans="1:4" ht="15.75" x14ac:dyDescent="0.25">
      <c r="A209" s="100"/>
      <c r="B209" s="2" t="s">
        <v>89</v>
      </c>
      <c r="C209" s="1">
        <v>1098.9000000000001</v>
      </c>
      <c r="D209" s="1">
        <f>Лист1!H8</f>
        <v>1098.9000000000015</v>
      </c>
    </row>
    <row r="210" spans="1:4" ht="31.5" x14ac:dyDescent="0.25">
      <c r="A210" s="100"/>
      <c r="B210" s="2" t="s">
        <v>90</v>
      </c>
      <c r="C210" s="1"/>
      <c r="D210" s="1"/>
    </row>
    <row r="211" spans="1:4" ht="15.75" x14ac:dyDescent="0.25">
      <c r="A211" s="100"/>
      <c r="B211" s="2" t="s">
        <v>91</v>
      </c>
      <c r="C211" s="1"/>
      <c r="D211" s="27"/>
    </row>
    <row r="212" spans="1:4" ht="31.5" x14ac:dyDescent="0.25">
      <c r="A212" s="100"/>
      <c r="B212" s="2" t="s">
        <v>93</v>
      </c>
      <c r="C212" s="1"/>
      <c r="D212" s="27"/>
    </row>
    <row r="213" spans="1:4" ht="15.75" x14ac:dyDescent="0.25">
      <c r="A213" s="101"/>
      <c r="B213" s="2" t="s">
        <v>92</v>
      </c>
      <c r="C213" s="1"/>
      <c r="D213" s="27"/>
    </row>
    <row r="214" spans="1:4" ht="15.75" x14ac:dyDescent="0.25">
      <c r="A214" s="99" t="s">
        <v>38</v>
      </c>
      <c r="B214" s="2" t="s">
        <v>87</v>
      </c>
      <c r="C214" s="1">
        <v>165395.1</v>
      </c>
      <c r="D214" s="7">
        <f>SUM(D215:D221)</f>
        <v>173999.25208999999</v>
      </c>
    </row>
    <row r="215" spans="1:4" ht="15.75" x14ac:dyDescent="0.25">
      <c r="A215" s="100"/>
      <c r="B215" s="2" t="s">
        <v>96</v>
      </c>
      <c r="C215" s="1">
        <v>164432.1</v>
      </c>
      <c r="D215" s="7">
        <f>Лист1!F9+Лист2!B27</f>
        <v>173036.25208999999</v>
      </c>
    </row>
    <row r="216" spans="1:4" ht="31.5" x14ac:dyDescent="0.25">
      <c r="A216" s="100"/>
      <c r="B216" s="2" t="s">
        <v>88</v>
      </c>
      <c r="C216" s="1"/>
      <c r="D216" s="1"/>
    </row>
    <row r="217" spans="1:4" ht="15.75" x14ac:dyDescent="0.25">
      <c r="A217" s="100"/>
      <c r="B217" s="2" t="s">
        <v>89</v>
      </c>
      <c r="C217" s="1">
        <v>963</v>
      </c>
      <c r="D217" s="1">
        <f>Лист1!H9</f>
        <v>963</v>
      </c>
    </row>
    <row r="218" spans="1:4" ht="31.5" x14ac:dyDescent="0.25">
      <c r="A218" s="100"/>
      <c r="B218" s="2" t="s">
        <v>90</v>
      </c>
      <c r="C218" s="1"/>
      <c r="D218" s="1"/>
    </row>
    <row r="219" spans="1:4" ht="15.75" x14ac:dyDescent="0.25">
      <c r="A219" s="100"/>
      <c r="B219" s="2" t="s">
        <v>91</v>
      </c>
      <c r="C219" s="1"/>
      <c r="D219" s="1"/>
    </row>
    <row r="220" spans="1:4" ht="31.5" x14ac:dyDescent="0.25">
      <c r="A220" s="100"/>
      <c r="B220" s="2" t="s">
        <v>93</v>
      </c>
      <c r="C220" s="1"/>
      <c r="D220" s="27"/>
    </row>
    <row r="221" spans="1:4" ht="15.75" x14ac:dyDescent="0.25">
      <c r="A221" s="101"/>
      <c r="B221" s="2" t="s">
        <v>92</v>
      </c>
      <c r="C221" s="1"/>
      <c r="D221" s="27"/>
    </row>
    <row r="222" spans="1:4" ht="15.75" x14ac:dyDescent="0.25">
      <c r="A222" s="99" t="s">
        <v>39</v>
      </c>
      <c r="B222" s="2" t="s">
        <v>87</v>
      </c>
      <c r="C222" s="1">
        <v>105974.2</v>
      </c>
      <c r="D222" s="7">
        <f>SUM(D223:D229)</f>
        <v>108717.17022999999</v>
      </c>
    </row>
    <row r="223" spans="1:4" ht="15.75" x14ac:dyDescent="0.25">
      <c r="A223" s="100"/>
      <c r="B223" s="2" t="s">
        <v>96</v>
      </c>
      <c r="C223" s="1">
        <v>104967.8</v>
      </c>
      <c r="D223" s="7">
        <f>Лист1!F11+Лист1!N5+Лист2!B28</f>
        <v>107712.27022999999</v>
      </c>
    </row>
    <row r="224" spans="1:4" ht="31.5" x14ac:dyDescent="0.25">
      <c r="A224" s="100"/>
      <c r="B224" s="2" t="s">
        <v>88</v>
      </c>
      <c r="C224" s="1"/>
      <c r="D224" s="1"/>
    </row>
    <row r="225" spans="1:4" ht="15.75" x14ac:dyDescent="0.25">
      <c r="A225" s="100"/>
      <c r="B225" s="2" t="s">
        <v>89</v>
      </c>
      <c r="C225" s="1">
        <v>1006.4</v>
      </c>
      <c r="D225" s="1">
        <f>Лист1!H11+Лист1!O5</f>
        <v>1004.9000000000003</v>
      </c>
    </row>
    <row r="226" spans="1:4" ht="31.5" x14ac:dyDescent="0.25">
      <c r="A226" s="100"/>
      <c r="B226" s="2" t="s">
        <v>90</v>
      </c>
      <c r="C226" s="1"/>
      <c r="D226" s="1"/>
    </row>
    <row r="227" spans="1:4" ht="15.75" x14ac:dyDescent="0.25">
      <c r="A227" s="100"/>
      <c r="B227" s="2" t="s">
        <v>91</v>
      </c>
      <c r="C227" s="1"/>
      <c r="D227" s="1"/>
    </row>
    <row r="228" spans="1:4" ht="31.5" x14ac:dyDescent="0.25">
      <c r="A228" s="100"/>
      <c r="B228" s="2" t="s">
        <v>93</v>
      </c>
      <c r="C228" s="1"/>
      <c r="D228" s="27"/>
    </row>
    <row r="229" spans="1:4" ht="15.75" x14ac:dyDescent="0.25">
      <c r="A229" s="101"/>
      <c r="B229" s="2" t="s">
        <v>92</v>
      </c>
      <c r="C229" s="1"/>
      <c r="D229" s="27"/>
    </row>
    <row r="230" spans="1:4" ht="15.75" x14ac:dyDescent="0.25">
      <c r="A230" s="99" t="s">
        <v>40</v>
      </c>
      <c r="B230" s="2" t="s">
        <v>87</v>
      </c>
      <c r="C230" s="1">
        <v>98431.4</v>
      </c>
      <c r="D230" s="7">
        <f>SUM(D231:D237)</f>
        <v>103035.06524000001</v>
      </c>
    </row>
    <row r="231" spans="1:4" ht="15.75" x14ac:dyDescent="0.25">
      <c r="A231" s="100"/>
      <c r="B231" s="2" t="s">
        <v>96</v>
      </c>
      <c r="C231" s="1">
        <v>97677.5</v>
      </c>
      <c r="D231" s="7">
        <f>Лист1!F18+Лист2!B29</f>
        <v>102289.03524000001</v>
      </c>
    </row>
    <row r="232" spans="1:4" ht="31.5" x14ac:dyDescent="0.25">
      <c r="A232" s="100"/>
      <c r="B232" s="2" t="s">
        <v>88</v>
      </c>
      <c r="C232" s="1"/>
      <c r="D232" s="1"/>
    </row>
    <row r="233" spans="1:4" ht="15.75" x14ac:dyDescent="0.25">
      <c r="A233" s="100"/>
      <c r="B233" s="2" t="s">
        <v>89</v>
      </c>
      <c r="C233" s="1">
        <v>753.9</v>
      </c>
      <c r="D233" s="1">
        <f>Лист1!H18</f>
        <v>746.03000000000065</v>
      </c>
    </row>
    <row r="234" spans="1:4" ht="31.5" x14ac:dyDescent="0.25">
      <c r="A234" s="100"/>
      <c r="B234" s="2" t="s">
        <v>90</v>
      </c>
      <c r="C234" s="1"/>
      <c r="D234" s="1"/>
    </row>
    <row r="235" spans="1:4" ht="15.75" x14ac:dyDescent="0.25">
      <c r="A235" s="100"/>
      <c r="B235" s="2" t="s">
        <v>91</v>
      </c>
      <c r="C235" s="1"/>
      <c r="D235" s="27"/>
    </row>
    <row r="236" spans="1:4" ht="31.5" x14ac:dyDescent="0.25">
      <c r="A236" s="100"/>
      <c r="B236" s="2" t="s">
        <v>93</v>
      </c>
      <c r="C236" s="1"/>
      <c r="D236" s="27"/>
    </row>
    <row r="237" spans="1:4" ht="15.75" x14ac:dyDescent="0.25">
      <c r="A237" s="101"/>
      <c r="B237" s="2" t="s">
        <v>92</v>
      </c>
      <c r="C237" s="1"/>
      <c r="D237" s="27"/>
    </row>
    <row r="238" spans="1:4" ht="15.75" x14ac:dyDescent="0.25">
      <c r="A238" s="99" t="s">
        <v>41</v>
      </c>
      <c r="B238" s="2" t="s">
        <v>87</v>
      </c>
      <c r="C238" s="1">
        <v>549008.6</v>
      </c>
      <c r="D238" s="7">
        <f>SUM(D239:D245)</f>
        <v>555857.95403000002</v>
      </c>
    </row>
    <row r="239" spans="1:4" ht="15.75" x14ac:dyDescent="0.25">
      <c r="A239" s="100"/>
      <c r="B239" s="2" t="s">
        <v>96</v>
      </c>
      <c r="C239" s="1">
        <v>547148.19999999995</v>
      </c>
      <c r="D239" s="7">
        <f>Лист1!F32+Лист1!N20+Лист2!B30</f>
        <v>553997.52467000007</v>
      </c>
    </row>
    <row r="240" spans="1:4" ht="31.5" x14ac:dyDescent="0.25">
      <c r="A240" s="100"/>
      <c r="B240" s="2" t="s">
        <v>88</v>
      </c>
      <c r="C240" s="1"/>
      <c r="D240" s="7"/>
    </row>
    <row r="241" spans="1:4" ht="15.75" x14ac:dyDescent="0.25">
      <c r="A241" s="100"/>
      <c r="B241" s="2" t="s">
        <v>89</v>
      </c>
      <c r="C241" s="1">
        <v>1860.4</v>
      </c>
      <c r="D241" s="7">
        <f>Лист1!H32+Лист1!O20</f>
        <v>1860.4293600000017</v>
      </c>
    </row>
    <row r="242" spans="1:4" ht="31.5" x14ac:dyDescent="0.25">
      <c r="A242" s="100"/>
      <c r="B242" s="2" t="s">
        <v>90</v>
      </c>
      <c r="C242" s="1"/>
      <c r="D242" s="1"/>
    </row>
    <row r="243" spans="1:4" ht="15.75" x14ac:dyDescent="0.25">
      <c r="A243" s="100"/>
      <c r="B243" s="2" t="s">
        <v>91</v>
      </c>
      <c r="C243" s="1"/>
      <c r="D243" s="27"/>
    </row>
    <row r="244" spans="1:4" ht="31.5" x14ac:dyDescent="0.25">
      <c r="A244" s="100"/>
      <c r="B244" s="2" t="s">
        <v>93</v>
      </c>
      <c r="C244" s="1"/>
      <c r="D244" s="27"/>
    </row>
    <row r="245" spans="1:4" ht="15.75" x14ac:dyDescent="0.25">
      <c r="A245" s="101"/>
      <c r="B245" s="2" t="s">
        <v>92</v>
      </c>
      <c r="C245" s="1"/>
      <c r="D245" s="27"/>
    </row>
    <row r="246" spans="1:4" ht="15.75" x14ac:dyDescent="0.25">
      <c r="A246" s="99" t="s">
        <v>42</v>
      </c>
      <c r="B246" s="2" t="s">
        <v>87</v>
      </c>
      <c r="C246" s="1">
        <v>320204.5</v>
      </c>
      <c r="D246" s="7">
        <f>SUM(D247:D253)</f>
        <v>324727.82085999998</v>
      </c>
    </row>
    <row r="247" spans="1:4" ht="15.75" x14ac:dyDescent="0.25">
      <c r="A247" s="100"/>
      <c r="B247" s="2" t="s">
        <v>96</v>
      </c>
      <c r="C247" s="1">
        <v>313367</v>
      </c>
      <c r="D247" s="7">
        <f>Лист1!F23+Лист1!N14+Лист2!B31</f>
        <v>317890.85285999998</v>
      </c>
    </row>
    <row r="248" spans="1:4" ht="31.5" x14ac:dyDescent="0.25">
      <c r="A248" s="100"/>
      <c r="B248" s="2" t="s">
        <v>88</v>
      </c>
      <c r="C248" s="1"/>
      <c r="D248" s="7"/>
    </row>
    <row r="249" spans="1:4" ht="15.75" x14ac:dyDescent="0.25">
      <c r="A249" s="100"/>
      <c r="B249" s="2" t="s">
        <v>89</v>
      </c>
      <c r="C249" s="1">
        <v>6837.5</v>
      </c>
      <c r="D249" s="7">
        <f>Лист1!H23+Лист1!O14</f>
        <v>6836.9680000000026</v>
      </c>
    </row>
    <row r="250" spans="1:4" ht="31.5" x14ac:dyDescent="0.25">
      <c r="A250" s="100"/>
      <c r="B250" s="2" t="s">
        <v>90</v>
      </c>
      <c r="C250" s="1"/>
      <c r="D250" s="7"/>
    </row>
    <row r="251" spans="1:4" ht="15.75" x14ac:dyDescent="0.25">
      <c r="A251" s="100"/>
      <c r="B251" s="2" t="s">
        <v>91</v>
      </c>
      <c r="C251" s="1"/>
      <c r="D251" s="7"/>
    </row>
    <row r="252" spans="1:4" ht="31.5" x14ac:dyDescent="0.25">
      <c r="A252" s="100"/>
      <c r="B252" s="2" t="s">
        <v>93</v>
      </c>
      <c r="C252" s="1"/>
      <c r="D252" s="27"/>
    </row>
    <row r="253" spans="1:4" ht="15.75" x14ac:dyDescent="0.25">
      <c r="A253" s="101"/>
      <c r="B253" s="2" t="s">
        <v>92</v>
      </c>
      <c r="C253" s="1"/>
      <c r="D253" s="27"/>
    </row>
  </sheetData>
  <mergeCells count="36">
    <mergeCell ref="A214:A221"/>
    <mergeCell ref="A222:A229"/>
    <mergeCell ref="A230:A237"/>
    <mergeCell ref="A238:A245"/>
    <mergeCell ref="A246:A253"/>
    <mergeCell ref="A206:A213"/>
    <mergeCell ref="A118:A125"/>
    <mergeCell ref="A126:A133"/>
    <mergeCell ref="A134:A141"/>
    <mergeCell ref="A142:A149"/>
    <mergeCell ref="A150:A157"/>
    <mergeCell ref="A158:A165"/>
    <mergeCell ref="A166:A173"/>
    <mergeCell ref="A174:A181"/>
    <mergeCell ref="A182:A189"/>
    <mergeCell ref="A190:A197"/>
    <mergeCell ref="A198:A205"/>
    <mergeCell ref="A14:A21"/>
    <mergeCell ref="A3:A4"/>
    <mergeCell ref="A110:A117"/>
    <mergeCell ref="A22:A29"/>
    <mergeCell ref="A30:A37"/>
    <mergeCell ref="A38:A45"/>
    <mergeCell ref="A46:A53"/>
    <mergeCell ref="A54:A61"/>
    <mergeCell ref="A62:A69"/>
    <mergeCell ref="A70:A77"/>
    <mergeCell ref="A78:A85"/>
    <mergeCell ref="A86:A93"/>
    <mergeCell ref="A94:A101"/>
    <mergeCell ref="A102:A109"/>
    <mergeCell ref="A1:D1"/>
    <mergeCell ref="A2:D2"/>
    <mergeCell ref="B3:B4"/>
    <mergeCell ref="C3:D3"/>
    <mergeCell ref="A6:A13"/>
  </mergeCells>
  <pageMargins left="0.25" right="0.25" top="0.75" bottom="0.75" header="0.3" footer="0.3"/>
  <pageSetup paperSize="256" fitToHeight="0" orientation="landscape" r:id="rId1"/>
  <rowBreaks count="3" manualBreakCount="3">
    <brk id="20" max="3" man="1"/>
    <brk id="43" max="3" man="1"/>
    <brk id="6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Q3" sqref="Q3"/>
    </sheetView>
  </sheetViews>
  <sheetFormatPr defaultRowHeight="15" x14ac:dyDescent="0.25"/>
  <cols>
    <col min="2" max="2" width="19.85546875" customWidth="1"/>
    <col min="3" max="3" width="14.7109375" customWidth="1"/>
    <col min="4" max="4" width="15" customWidth="1"/>
    <col min="5" max="5" width="13.140625" customWidth="1"/>
    <col min="6" max="6" width="14.28515625" customWidth="1"/>
    <col min="7" max="7" width="13.140625" customWidth="1"/>
    <col min="8" max="8" width="11.85546875" customWidth="1"/>
    <col min="11" max="11" width="18.42578125" customWidth="1"/>
    <col min="12" max="12" width="13.5703125" customWidth="1"/>
    <col min="13" max="13" width="12.140625" customWidth="1"/>
    <col min="14" max="14" width="12" customWidth="1"/>
  </cols>
  <sheetData>
    <row r="1" spans="1:15" ht="75" x14ac:dyDescent="0.25">
      <c r="A1" s="28" t="s">
        <v>97</v>
      </c>
      <c r="B1" s="28" t="s">
        <v>98</v>
      </c>
      <c r="C1" s="28" t="s">
        <v>99</v>
      </c>
      <c r="D1" s="28" t="s">
        <v>100</v>
      </c>
      <c r="E1" s="28" t="s">
        <v>101</v>
      </c>
      <c r="F1" s="28" t="s">
        <v>102</v>
      </c>
      <c r="G1" s="28" t="s">
        <v>100</v>
      </c>
      <c r="H1" s="28" t="s">
        <v>103</v>
      </c>
      <c r="J1" s="41" t="s">
        <v>97</v>
      </c>
      <c r="K1" s="42" t="s">
        <v>98</v>
      </c>
      <c r="L1" s="42" t="s">
        <v>99</v>
      </c>
      <c r="M1" s="43" t="s">
        <v>101</v>
      </c>
      <c r="N1" s="42" t="s">
        <v>102</v>
      </c>
      <c r="O1" s="42" t="s">
        <v>103</v>
      </c>
    </row>
    <row r="2" spans="1:15" x14ac:dyDescent="0.25">
      <c r="A2" s="29"/>
      <c r="B2" s="30" t="s">
        <v>104</v>
      </c>
      <c r="C2" s="31">
        <f t="shared" ref="C2:E2" si="0">SUM(C3:C83)</f>
        <v>1167000.0000000005</v>
      </c>
      <c r="D2" s="31">
        <f t="shared" si="0"/>
        <v>1552352.0071800002</v>
      </c>
      <c r="E2" s="31">
        <f t="shared" si="0"/>
        <v>385352.00718000007</v>
      </c>
      <c r="F2" s="31">
        <f>SUM(F3:F83)</f>
        <v>1161500.8230000006</v>
      </c>
      <c r="G2" s="31">
        <f>SUM(G3:G83)</f>
        <v>1540397.5075200005</v>
      </c>
      <c r="H2" s="31">
        <f>SUM(H3:H83)</f>
        <v>378896.68451999989</v>
      </c>
      <c r="J2" s="5"/>
      <c r="K2" s="44" t="s">
        <v>104</v>
      </c>
      <c r="L2" s="45">
        <f>SUM(L3:L72)</f>
        <v>272890.8</v>
      </c>
      <c r="M2" s="45">
        <f>SUM(M3:M72)</f>
        <v>87596.926229999983</v>
      </c>
      <c r="N2" s="45">
        <f>SUM(N3:N72)</f>
        <v>272890.8</v>
      </c>
      <c r="O2" s="45">
        <f>SUM(O3:O72)</f>
        <v>87596.926229999983</v>
      </c>
    </row>
    <row r="3" spans="1:15" ht="30" x14ac:dyDescent="0.25">
      <c r="A3" s="28">
        <v>1</v>
      </c>
      <c r="B3" s="32" t="s">
        <v>105</v>
      </c>
      <c r="C3" s="33">
        <v>8044.2</v>
      </c>
      <c r="D3" s="33">
        <v>9890.9375199999995</v>
      </c>
      <c r="E3" s="33">
        <f>D3-C3</f>
        <v>1846.7375199999997</v>
      </c>
      <c r="F3" s="34">
        <v>8044.2</v>
      </c>
      <c r="G3" s="34">
        <v>9890.9375199999995</v>
      </c>
      <c r="H3" s="34">
        <f>G3-F3</f>
        <v>1846.7375199999997</v>
      </c>
      <c r="J3" s="46">
        <v>1</v>
      </c>
      <c r="K3" s="32" t="s">
        <v>165</v>
      </c>
      <c r="L3" s="34">
        <v>2924.1</v>
      </c>
      <c r="M3" s="34">
        <v>324.89999999999998</v>
      </c>
      <c r="N3" s="34">
        <v>2924.1</v>
      </c>
      <c r="O3" s="34">
        <v>324.89999999999998</v>
      </c>
    </row>
    <row r="4" spans="1:15" ht="30" x14ac:dyDescent="0.25">
      <c r="A4" s="28">
        <v>2</v>
      </c>
      <c r="B4" s="32" t="s">
        <v>106</v>
      </c>
      <c r="C4" s="33">
        <v>9491.1</v>
      </c>
      <c r="D4" s="33">
        <v>10013</v>
      </c>
      <c r="E4" s="33">
        <f t="shared" ref="E4:E67" si="1">D4-C4</f>
        <v>521.89999999999964</v>
      </c>
      <c r="F4" s="34">
        <v>9491.1</v>
      </c>
      <c r="G4" s="34">
        <v>10013</v>
      </c>
      <c r="H4" s="34">
        <f t="shared" ref="H4:H67" si="2">G4-F4</f>
        <v>521.89999999999964</v>
      </c>
      <c r="J4" s="46">
        <v>2</v>
      </c>
      <c r="K4" s="32" t="s">
        <v>36</v>
      </c>
      <c r="L4" s="34">
        <v>2563.6</v>
      </c>
      <c r="M4" s="34">
        <v>134.93</v>
      </c>
      <c r="N4" s="34">
        <v>2563.6</v>
      </c>
      <c r="O4" s="34">
        <v>134.93</v>
      </c>
    </row>
    <row r="5" spans="1:15" ht="45" x14ac:dyDescent="0.25">
      <c r="A5" s="28">
        <v>3</v>
      </c>
      <c r="B5" s="32" t="s">
        <v>107</v>
      </c>
      <c r="C5" s="33">
        <v>24604.1</v>
      </c>
      <c r="D5" s="33">
        <v>28960.6</v>
      </c>
      <c r="E5" s="33">
        <f t="shared" si="1"/>
        <v>4356.5</v>
      </c>
      <c r="F5" s="35">
        <v>25081.85</v>
      </c>
      <c r="G5" s="35">
        <v>29905.81</v>
      </c>
      <c r="H5" s="36">
        <f t="shared" si="2"/>
        <v>4823.9600000000028</v>
      </c>
      <c r="J5" s="46">
        <v>3</v>
      </c>
      <c r="K5" s="32" t="s">
        <v>39</v>
      </c>
      <c r="L5" s="34">
        <v>3693.4</v>
      </c>
      <c r="M5" s="34">
        <v>194.3</v>
      </c>
      <c r="N5" s="34">
        <v>3693.4</v>
      </c>
      <c r="O5" s="34">
        <v>194.3</v>
      </c>
    </row>
    <row r="6" spans="1:15" ht="30" x14ac:dyDescent="0.25">
      <c r="A6" s="28">
        <v>4</v>
      </c>
      <c r="B6" s="32" t="s">
        <v>18</v>
      </c>
      <c r="C6" s="33">
        <v>15798.1</v>
      </c>
      <c r="D6" s="33">
        <v>19105.7</v>
      </c>
      <c r="E6" s="33">
        <f t="shared" si="1"/>
        <v>3307.6000000000004</v>
      </c>
      <c r="F6" s="37">
        <v>15749.5</v>
      </c>
      <c r="G6" s="37">
        <v>19054</v>
      </c>
      <c r="H6" s="34">
        <f t="shared" si="2"/>
        <v>3304.5</v>
      </c>
      <c r="J6" s="46">
        <v>4</v>
      </c>
      <c r="K6" s="32" t="s">
        <v>109</v>
      </c>
      <c r="L6" s="34">
        <v>9095.7999999999993</v>
      </c>
      <c r="M6" s="34">
        <v>580.6</v>
      </c>
      <c r="N6" s="34">
        <v>9095.7999999999993</v>
      </c>
      <c r="O6" s="34">
        <v>580.6</v>
      </c>
    </row>
    <row r="7" spans="1:15" ht="30" x14ac:dyDescent="0.25">
      <c r="A7" s="28">
        <v>5</v>
      </c>
      <c r="B7" s="32" t="s">
        <v>36</v>
      </c>
      <c r="C7" s="33">
        <v>62542.400000000001</v>
      </c>
      <c r="D7" s="33">
        <v>65834.100000000006</v>
      </c>
      <c r="E7" s="33">
        <f t="shared" si="1"/>
        <v>3291.7000000000044</v>
      </c>
      <c r="F7" s="38">
        <v>62086.37</v>
      </c>
      <c r="G7" s="38">
        <v>65354.07</v>
      </c>
      <c r="H7" s="39">
        <f t="shared" si="2"/>
        <v>3267.6999999999971</v>
      </c>
      <c r="J7" s="46">
        <v>5</v>
      </c>
      <c r="K7" s="32" t="s">
        <v>110</v>
      </c>
      <c r="L7" s="34">
        <v>2270.8000000000002</v>
      </c>
      <c r="M7" s="34">
        <v>973.2</v>
      </c>
      <c r="N7" s="34">
        <v>2270.8000000000002</v>
      </c>
      <c r="O7" s="34">
        <v>973.2</v>
      </c>
    </row>
    <row r="8" spans="1:15" ht="30" x14ac:dyDescent="0.25">
      <c r="A8" s="28">
        <v>6</v>
      </c>
      <c r="B8" s="32" t="s">
        <v>37</v>
      </c>
      <c r="C8" s="33">
        <v>20880</v>
      </c>
      <c r="D8" s="33">
        <v>21978.9</v>
      </c>
      <c r="E8" s="33">
        <f t="shared" si="1"/>
        <v>1098.9000000000015</v>
      </c>
      <c r="F8" s="35">
        <v>20879.509999999998</v>
      </c>
      <c r="G8" s="35">
        <v>21978.41</v>
      </c>
      <c r="H8" s="36">
        <f t="shared" si="2"/>
        <v>1098.9000000000015</v>
      </c>
      <c r="J8" s="46">
        <v>6</v>
      </c>
      <c r="K8" s="32" t="s">
        <v>111</v>
      </c>
      <c r="L8" s="34">
        <v>5377.1</v>
      </c>
      <c r="M8" s="34">
        <v>467.6</v>
      </c>
      <c r="N8" s="34">
        <v>5377.1</v>
      </c>
      <c r="O8" s="34">
        <v>467.6</v>
      </c>
    </row>
    <row r="9" spans="1:15" ht="45" x14ac:dyDescent="0.25">
      <c r="A9" s="28">
        <v>7</v>
      </c>
      <c r="B9" s="32" t="s">
        <v>38</v>
      </c>
      <c r="C9" s="33">
        <v>11834.3</v>
      </c>
      <c r="D9" s="33">
        <v>12797.3</v>
      </c>
      <c r="E9" s="33">
        <f t="shared" si="1"/>
        <v>963</v>
      </c>
      <c r="F9" s="38">
        <v>11834.3</v>
      </c>
      <c r="G9" s="38">
        <v>12797.3</v>
      </c>
      <c r="H9" s="39">
        <f t="shared" si="2"/>
        <v>963</v>
      </c>
      <c r="J9" s="46">
        <v>7</v>
      </c>
      <c r="K9" s="32" t="s">
        <v>112</v>
      </c>
      <c r="L9" s="34">
        <v>6037.7</v>
      </c>
      <c r="M9" s="34">
        <v>1509.425</v>
      </c>
      <c r="N9" s="34">
        <v>6037.7</v>
      </c>
      <c r="O9" s="34">
        <v>1509.425</v>
      </c>
    </row>
    <row r="10" spans="1:15" ht="30" x14ac:dyDescent="0.25">
      <c r="A10" s="28">
        <v>8</v>
      </c>
      <c r="B10" s="32" t="s">
        <v>108</v>
      </c>
      <c r="C10" s="33">
        <v>15443.3</v>
      </c>
      <c r="D10" s="33">
        <v>17477.8</v>
      </c>
      <c r="E10" s="33">
        <f t="shared" si="1"/>
        <v>2034.5</v>
      </c>
      <c r="F10" s="34">
        <v>15443.3</v>
      </c>
      <c r="G10" s="34">
        <v>17477.8</v>
      </c>
      <c r="H10" s="34">
        <f t="shared" si="2"/>
        <v>2034.5</v>
      </c>
      <c r="J10" s="46">
        <v>8</v>
      </c>
      <c r="K10" s="32" t="s">
        <v>11</v>
      </c>
      <c r="L10" s="34">
        <v>9186.7000000000007</v>
      </c>
      <c r="M10" s="34">
        <v>798.84</v>
      </c>
      <c r="N10" s="34">
        <v>9186.7000000000007</v>
      </c>
      <c r="O10" s="34">
        <v>798.84</v>
      </c>
    </row>
    <row r="11" spans="1:15" ht="45" x14ac:dyDescent="0.25">
      <c r="A11" s="28">
        <v>9</v>
      </c>
      <c r="B11" s="32" t="s">
        <v>39</v>
      </c>
      <c r="C11" s="33">
        <v>9325.4</v>
      </c>
      <c r="D11" s="33">
        <v>10137.5</v>
      </c>
      <c r="E11" s="33">
        <f t="shared" si="1"/>
        <v>812.10000000000036</v>
      </c>
      <c r="F11" s="38">
        <v>9296.9</v>
      </c>
      <c r="G11" s="38">
        <v>10107.5</v>
      </c>
      <c r="H11" s="39">
        <f t="shared" si="2"/>
        <v>810.60000000000036</v>
      </c>
      <c r="J11" s="46">
        <v>9</v>
      </c>
      <c r="K11" s="32" t="s">
        <v>166</v>
      </c>
      <c r="L11" s="34">
        <v>6233.6</v>
      </c>
      <c r="M11" s="34">
        <v>4514</v>
      </c>
      <c r="N11" s="34">
        <v>6233.6</v>
      </c>
      <c r="O11" s="34">
        <v>4514</v>
      </c>
    </row>
    <row r="12" spans="1:15" x14ac:dyDescent="0.25">
      <c r="A12" s="28">
        <v>10</v>
      </c>
      <c r="B12" s="32" t="s">
        <v>109</v>
      </c>
      <c r="C12" s="33">
        <v>18667.400000000001</v>
      </c>
      <c r="D12" s="33">
        <v>19859</v>
      </c>
      <c r="E12" s="33">
        <f t="shared" si="1"/>
        <v>1191.5999999999985</v>
      </c>
      <c r="F12" s="38">
        <v>18624.643</v>
      </c>
      <c r="G12" s="38">
        <v>19813.62</v>
      </c>
      <c r="H12" s="39">
        <f t="shared" si="2"/>
        <v>1188.976999999999</v>
      </c>
      <c r="J12" s="46">
        <v>10</v>
      </c>
      <c r="K12" s="32" t="s">
        <v>115</v>
      </c>
      <c r="L12" s="34">
        <v>8925.7000000000007</v>
      </c>
      <c r="M12" s="34">
        <v>469.8</v>
      </c>
      <c r="N12" s="34">
        <v>8925.7000000000007</v>
      </c>
      <c r="O12" s="34">
        <v>469.8</v>
      </c>
    </row>
    <row r="13" spans="1:15" ht="30" x14ac:dyDescent="0.25">
      <c r="A13" s="28">
        <v>11</v>
      </c>
      <c r="B13" s="32" t="s">
        <v>110</v>
      </c>
      <c r="C13" s="33">
        <v>12590</v>
      </c>
      <c r="D13" s="33">
        <v>18036.599999999999</v>
      </c>
      <c r="E13" s="33">
        <f t="shared" si="1"/>
        <v>5446.5999999999985</v>
      </c>
      <c r="F13" s="38">
        <v>12590</v>
      </c>
      <c r="G13" s="38">
        <v>18036.59</v>
      </c>
      <c r="H13" s="39">
        <f t="shared" si="2"/>
        <v>5446.59</v>
      </c>
      <c r="J13" s="46">
        <v>11</v>
      </c>
      <c r="K13" s="32" t="s">
        <v>116</v>
      </c>
      <c r="L13" s="34">
        <v>3785.9</v>
      </c>
      <c r="M13" s="34">
        <v>888.1</v>
      </c>
      <c r="N13" s="34">
        <v>3785.9</v>
      </c>
      <c r="O13" s="34">
        <v>888.1</v>
      </c>
    </row>
    <row r="14" spans="1:15" ht="30" x14ac:dyDescent="0.25">
      <c r="A14" s="28">
        <v>12</v>
      </c>
      <c r="B14" s="32" t="s">
        <v>33</v>
      </c>
      <c r="C14" s="33">
        <v>8876</v>
      </c>
      <c r="D14" s="33">
        <v>9378.4</v>
      </c>
      <c r="E14" s="33">
        <f t="shared" si="1"/>
        <v>502.39999999999964</v>
      </c>
      <c r="F14" s="37">
        <v>8681.4599999999991</v>
      </c>
      <c r="G14" s="37">
        <v>9173.6299999999992</v>
      </c>
      <c r="H14" s="34">
        <f t="shared" si="2"/>
        <v>492.17000000000007</v>
      </c>
      <c r="J14" s="46">
        <v>12</v>
      </c>
      <c r="K14" s="32" t="s">
        <v>42</v>
      </c>
      <c r="L14" s="34">
        <v>8420.2000000000007</v>
      </c>
      <c r="M14" s="34">
        <v>443.16800000000001</v>
      </c>
      <c r="N14" s="34">
        <v>8420.2000000000007</v>
      </c>
      <c r="O14" s="34">
        <v>443.16800000000001</v>
      </c>
    </row>
    <row r="15" spans="1:15" ht="30" x14ac:dyDescent="0.25">
      <c r="A15" s="28">
        <v>13</v>
      </c>
      <c r="B15" s="32" t="s">
        <v>111</v>
      </c>
      <c r="C15" s="33">
        <v>10383.299999999999</v>
      </c>
      <c r="D15" s="33">
        <v>11700.2</v>
      </c>
      <c r="E15" s="33">
        <f t="shared" si="1"/>
        <v>1316.9000000000015</v>
      </c>
      <c r="F15" s="37">
        <v>10383.299999999999</v>
      </c>
      <c r="G15" s="37">
        <v>11700.2</v>
      </c>
      <c r="H15" s="34">
        <f t="shared" si="2"/>
        <v>1316.9000000000015</v>
      </c>
      <c r="J15" s="46">
        <v>13</v>
      </c>
      <c r="K15" s="32" t="s">
        <v>119</v>
      </c>
      <c r="L15" s="34">
        <v>1233.3</v>
      </c>
      <c r="M15" s="34">
        <v>92.8</v>
      </c>
      <c r="N15" s="34">
        <v>1233.3</v>
      </c>
      <c r="O15" s="34">
        <v>92.8</v>
      </c>
    </row>
    <row r="16" spans="1:15" ht="30" x14ac:dyDescent="0.25">
      <c r="A16" s="28">
        <v>14</v>
      </c>
      <c r="B16" s="32" t="s">
        <v>112</v>
      </c>
      <c r="C16" s="33">
        <v>5791</v>
      </c>
      <c r="D16" s="33">
        <v>7370.9</v>
      </c>
      <c r="E16" s="33">
        <f t="shared" si="1"/>
        <v>1579.8999999999996</v>
      </c>
      <c r="F16" s="37">
        <v>5791</v>
      </c>
      <c r="G16" s="37">
        <v>7370.9</v>
      </c>
      <c r="H16" s="34">
        <f t="shared" si="2"/>
        <v>1579.8999999999996</v>
      </c>
      <c r="J16" s="46">
        <v>14</v>
      </c>
      <c r="K16" s="32" t="s">
        <v>19</v>
      </c>
      <c r="L16" s="34">
        <v>14245.7</v>
      </c>
      <c r="M16" s="34">
        <v>909.3</v>
      </c>
      <c r="N16" s="34">
        <v>14245.7</v>
      </c>
      <c r="O16" s="34">
        <v>909.3</v>
      </c>
    </row>
    <row r="17" spans="1:15" ht="30" x14ac:dyDescent="0.25">
      <c r="A17" s="28">
        <v>15</v>
      </c>
      <c r="B17" s="32" t="s">
        <v>11</v>
      </c>
      <c r="C17" s="33">
        <v>31222.7</v>
      </c>
      <c r="D17" s="33">
        <v>96139.8</v>
      </c>
      <c r="E17" s="33">
        <f t="shared" si="1"/>
        <v>64917.100000000006</v>
      </c>
      <c r="F17" s="38">
        <v>29772.51</v>
      </c>
      <c r="G17" s="38">
        <v>88596.18</v>
      </c>
      <c r="H17" s="39">
        <f t="shared" si="2"/>
        <v>58823.67</v>
      </c>
      <c r="J17" s="46">
        <v>15</v>
      </c>
      <c r="K17" s="32" t="s">
        <v>23</v>
      </c>
      <c r="L17" s="34">
        <v>2552</v>
      </c>
      <c r="M17" s="34">
        <v>134.315</v>
      </c>
      <c r="N17" s="34">
        <v>2552</v>
      </c>
      <c r="O17" s="34">
        <v>134.315</v>
      </c>
    </row>
    <row r="18" spans="1:15" ht="45" x14ac:dyDescent="0.25">
      <c r="A18" s="28">
        <v>16</v>
      </c>
      <c r="B18" s="32" t="s">
        <v>113</v>
      </c>
      <c r="C18" s="33">
        <v>10016.9</v>
      </c>
      <c r="D18" s="33">
        <v>10770.8</v>
      </c>
      <c r="E18" s="33">
        <f t="shared" si="1"/>
        <v>753.89999999999964</v>
      </c>
      <c r="F18" s="40">
        <v>9912.3799999999992</v>
      </c>
      <c r="G18" s="40">
        <v>10658.41</v>
      </c>
      <c r="H18" s="33">
        <f t="shared" si="2"/>
        <v>746.03000000000065</v>
      </c>
      <c r="J18" s="46">
        <v>16</v>
      </c>
      <c r="K18" s="32" t="s">
        <v>120</v>
      </c>
      <c r="L18" s="34">
        <v>7162.1</v>
      </c>
      <c r="M18" s="34">
        <v>2261.6999999999998</v>
      </c>
      <c r="N18" s="34">
        <v>7162.1</v>
      </c>
      <c r="O18" s="34">
        <v>2261.6999999999998</v>
      </c>
    </row>
    <row r="19" spans="1:15" ht="45" x14ac:dyDescent="0.25">
      <c r="A19" s="28">
        <v>17</v>
      </c>
      <c r="B19" s="32" t="s">
        <v>114</v>
      </c>
      <c r="C19" s="33">
        <v>15466.7</v>
      </c>
      <c r="D19" s="33">
        <v>26907.599999999999</v>
      </c>
      <c r="E19" s="33">
        <f t="shared" si="1"/>
        <v>11440.899999999998</v>
      </c>
      <c r="F19" s="38">
        <v>15157.46</v>
      </c>
      <c r="G19" s="38">
        <v>26371.33</v>
      </c>
      <c r="H19" s="39">
        <f t="shared" si="2"/>
        <v>11213.870000000003</v>
      </c>
      <c r="J19" s="46">
        <v>17</v>
      </c>
      <c r="K19" s="32" t="s">
        <v>121</v>
      </c>
      <c r="L19" s="34">
        <v>12179.9</v>
      </c>
      <c r="M19" s="34">
        <v>4060</v>
      </c>
      <c r="N19" s="34">
        <v>12179.9</v>
      </c>
      <c r="O19" s="34">
        <v>4060</v>
      </c>
    </row>
    <row r="20" spans="1:15" ht="30" x14ac:dyDescent="0.25">
      <c r="A20" s="28">
        <v>18</v>
      </c>
      <c r="B20" s="32" t="s">
        <v>115</v>
      </c>
      <c r="C20" s="33">
        <v>11562.7</v>
      </c>
      <c r="D20" s="33">
        <v>12171.3</v>
      </c>
      <c r="E20" s="33">
        <f t="shared" si="1"/>
        <v>608.59999999999854</v>
      </c>
      <c r="F20" s="37">
        <v>11562.69</v>
      </c>
      <c r="G20" s="37">
        <v>12171.29</v>
      </c>
      <c r="H20" s="34">
        <f t="shared" si="2"/>
        <v>608.60000000000036</v>
      </c>
      <c r="J20" s="46">
        <v>18</v>
      </c>
      <c r="K20" s="32" t="s">
        <v>41</v>
      </c>
      <c r="L20" s="34">
        <v>7037.3</v>
      </c>
      <c r="M20" s="34">
        <v>449.18936000000002</v>
      </c>
      <c r="N20" s="34">
        <v>7037.3</v>
      </c>
      <c r="O20" s="34">
        <v>449.18936000000002</v>
      </c>
    </row>
    <row r="21" spans="1:15" ht="30" x14ac:dyDescent="0.25">
      <c r="A21" s="28">
        <v>19</v>
      </c>
      <c r="B21" s="32" t="s">
        <v>116</v>
      </c>
      <c r="C21" s="33">
        <v>15214.3</v>
      </c>
      <c r="D21" s="33">
        <v>20323.900000000001</v>
      </c>
      <c r="E21" s="33">
        <f t="shared" si="1"/>
        <v>5109.6000000000022</v>
      </c>
      <c r="F21" s="37">
        <v>15214.3</v>
      </c>
      <c r="G21" s="37">
        <v>20323.900000000001</v>
      </c>
      <c r="H21" s="34">
        <f t="shared" si="2"/>
        <v>5109.6000000000022</v>
      </c>
      <c r="J21" s="46">
        <v>19</v>
      </c>
      <c r="K21" s="32" t="s">
        <v>123</v>
      </c>
      <c r="L21" s="34">
        <v>11467</v>
      </c>
      <c r="M21" s="34">
        <v>5000</v>
      </c>
      <c r="N21" s="34">
        <v>11467</v>
      </c>
      <c r="O21" s="34">
        <v>5000</v>
      </c>
    </row>
    <row r="22" spans="1:15" ht="30" x14ac:dyDescent="0.25">
      <c r="A22" s="28">
        <v>20</v>
      </c>
      <c r="B22" s="32" t="s">
        <v>117</v>
      </c>
      <c r="C22" s="33">
        <v>4985.1000000000004</v>
      </c>
      <c r="D22" s="33">
        <v>6445.8</v>
      </c>
      <c r="E22" s="33">
        <f t="shared" si="1"/>
        <v>1460.6999999999998</v>
      </c>
      <c r="F22" s="38">
        <v>4985.1000000000004</v>
      </c>
      <c r="G22" s="38">
        <v>6445.8</v>
      </c>
      <c r="H22" s="39">
        <f t="shared" si="2"/>
        <v>1460.6999999999998</v>
      </c>
      <c r="J22" s="46">
        <v>20</v>
      </c>
      <c r="K22" s="32" t="s">
        <v>124</v>
      </c>
      <c r="L22" s="34">
        <v>6562.9</v>
      </c>
      <c r="M22" s="34">
        <v>1440.6365900000001</v>
      </c>
      <c r="N22" s="34">
        <v>6562.9</v>
      </c>
      <c r="O22" s="34">
        <v>1440.6365900000001</v>
      </c>
    </row>
    <row r="23" spans="1:15" ht="30" x14ac:dyDescent="0.25">
      <c r="A23" s="28">
        <v>21</v>
      </c>
      <c r="B23" s="32" t="s">
        <v>42</v>
      </c>
      <c r="C23" s="33">
        <v>87578.6</v>
      </c>
      <c r="D23" s="33">
        <v>93972.9</v>
      </c>
      <c r="E23" s="33">
        <f t="shared" si="1"/>
        <v>6394.2999999999884</v>
      </c>
      <c r="F23" s="38">
        <v>87569.02</v>
      </c>
      <c r="G23" s="38">
        <v>93962.82</v>
      </c>
      <c r="H23" s="39">
        <f t="shared" si="2"/>
        <v>6393.8000000000029</v>
      </c>
      <c r="J23" s="46">
        <v>21</v>
      </c>
      <c r="K23" s="32" t="s">
        <v>125</v>
      </c>
      <c r="L23" s="34">
        <v>2580.6999999999998</v>
      </c>
      <c r="M23" s="34">
        <v>686.3</v>
      </c>
      <c r="N23" s="34">
        <v>2580.6999999999998</v>
      </c>
      <c r="O23" s="34">
        <v>686.3</v>
      </c>
    </row>
    <row r="24" spans="1:15" ht="45" x14ac:dyDescent="0.25">
      <c r="A24" s="28">
        <v>22</v>
      </c>
      <c r="B24" s="32" t="s">
        <v>118</v>
      </c>
      <c r="C24" s="33">
        <v>8644.2000000000007</v>
      </c>
      <c r="D24" s="33">
        <v>9686.9</v>
      </c>
      <c r="E24" s="33">
        <f t="shared" si="1"/>
        <v>1042.6999999999989</v>
      </c>
      <c r="F24" s="38">
        <v>8609.11</v>
      </c>
      <c r="G24" s="38">
        <v>9649.57</v>
      </c>
      <c r="H24" s="39">
        <f t="shared" si="2"/>
        <v>1040.4599999999991</v>
      </c>
      <c r="J24" s="46">
        <v>22</v>
      </c>
      <c r="K24" s="32" t="s">
        <v>126</v>
      </c>
      <c r="L24" s="34">
        <v>2611.4</v>
      </c>
      <c r="M24" s="34">
        <v>227.07826</v>
      </c>
      <c r="N24" s="34">
        <v>2611.4</v>
      </c>
      <c r="O24" s="34">
        <v>227.07826</v>
      </c>
    </row>
    <row r="25" spans="1:15" ht="30" x14ac:dyDescent="0.25">
      <c r="A25" s="28">
        <v>23</v>
      </c>
      <c r="B25" s="32" t="s">
        <v>119</v>
      </c>
      <c r="C25" s="33">
        <v>17392.7</v>
      </c>
      <c r="D25" s="33">
        <v>19028.8</v>
      </c>
      <c r="E25" s="33">
        <f t="shared" si="1"/>
        <v>1636.0999999999985</v>
      </c>
      <c r="F25" s="37">
        <v>17392.7</v>
      </c>
      <c r="G25" s="37">
        <v>19028.8</v>
      </c>
      <c r="H25" s="34">
        <f t="shared" si="2"/>
        <v>1636.0999999999985</v>
      </c>
      <c r="J25" s="46">
        <v>23</v>
      </c>
      <c r="K25" s="32" t="s">
        <v>127</v>
      </c>
      <c r="L25" s="34">
        <v>8078.4</v>
      </c>
      <c r="M25" s="34">
        <v>998.5</v>
      </c>
      <c r="N25" s="34">
        <v>8078.4</v>
      </c>
      <c r="O25" s="34">
        <v>998.5</v>
      </c>
    </row>
    <row r="26" spans="1:15" ht="30" x14ac:dyDescent="0.25">
      <c r="A26" s="28">
        <v>24</v>
      </c>
      <c r="B26" s="32" t="s">
        <v>19</v>
      </c>
      <c r="C26" s="33">
        <v>17253.2</v>
      </c>
      <c r="D26" s="33">
        <v>18354.5</v>
      </c>
      <c r="E26" s="33">
        <f t="shared" si="1"/>
        <v>1101.2999999999993</v>
      </c>
      <c r="F26" s="37">
        <v>17253.2</v>
      </c>
      <c r="G26" s="37">
        <v>18354.5</v>
      </c>
      <c r="H26" s="34">
        <f t="shared" si="2"/>
        <v>1101.2999999999993</v>
      </c>
      <c r="J26" s="46">
        <v>24</v>
      </c>
      <c r="K26" s="32" t="s">
        <v>128</v>
      </c>
      <c r="L26" s="34">
        <v>4777.7</v>
      </c>
      <c r="M26" s="34">
        <v>777.8</v>
      </c>
      <c r="N26" s="34">
        <v>4777.7</v>
      </c>
      <c r="O26" s="34">
        <v>777.8</v>
      </c>
    </row>
    <row r="27" spans="1:15" ht="30" x14ac:dyDescent="0.25">
      <c r="A27" s="28">
        <v>25</v>
      </c>
      <c r="B27" s="32" t="s">
        <v>23</v>
      </c>
      <c r="C27" s="33">
        <v>8497.7999999999993</v>
      </c>
      <c r="D27" s="33">
        <v>10862.7</v>
      </c>
      <c r="E27" s="33">
        <f t="shared" si="1"/>
        <v>2364.9000000000015</v>
      </c>
      <c r="F27" s="35">
        <v>8497.27</v>
      </c>
      <c r="G27" s="35">
        <v>10937.25</v>
      </c>
      <c r="H27" s="36">
        <f t="shared" si="2"/>
        <v>2439.9799999999996</v>
      </c>
      <c r="J27" s="46">
        <v>25</v>
      </c>
      <c r="K27" s="32" t="s">
        <v>129</v>
      </c>
      <c r="L27" s="34">
        <v>4787.3</v>
      </c>
      <c r="M27" s="34">
        <v>1430</v>
      </c>
      <c r="N27" s="34">
        <v>4787.3</v>
      </c>
      <c r="O27" s="34">
        <v>1430</v>
      </c>
    </row>
    <row r="28" spans="1:15" ht="30" x14ac:dyDescent="0.25">
      <c r="A28" s="28">
        <v>26</v>
      </c>
      <c r="B28" s="32" t="s">
        <v>120</v>
      </c>
      <c r="C28" s="33">
        <v>32574</v>
      </c>
      <c r="D28" s="33">
        <v>44630.6</v>
      </c>
      <c r="E28" s="33">
        <f t="shared" si="1"/>
        <v>12056.599999999999</v>
      </c>
      <c r="F28" s="38">
        <v>32573.84</v>
      </c>
      <c r="G28" s="38">
        <v>44630.39</v>
      </c>
      <c r="H28" s="39">
        <f t="shared" si="2"/>
        <v>12056.55</v>
      </c>
      <c r="J28" s="46">
        <v>26</v>
      </c>
      <c r="K28" s="32" t="s">
        <v>130</v>
      </c>
      <c r="L28" s="34">
        <v>2251.3000000000002</v>
      </c>
      <c r="M28" s="34">
        <v>397.3</v>
      </c>
      <c r="N28" s="34">
        <v>2251.3000000000002</v>
      </c>
      <c r="O28" s="34">
        <v>397.3</v>
      </c>
    </row>
    <row r="29" spans="1:15" ht="30" x14ac:dyDescent="0.25">
      <c r="A29" s="28">
        <v>27</v>
      </c>
      <c r="B29" s="32" t="s">
        <v>121</v>
      </c>
      <c r="C29" s="33">
        <v>16651.900000000001</v>
      </c>
      <c r="D29" s="33">
        <v>23122.2</v>
      </c>
      <c r="E29" s="33">
        <f t="shared" si="1"/>
        <v>6470.2999999999993</v>
      </c>
      <c r="F29" s="38">
        <v>16646.900000000001</v>
      </c>
      <c r="G29" s="38">
        <v>23115.54</v>
      </c>
      <c r="H29" s="39">
        <f t="shared" si="2"/>
        <v>6468.6399999999994</v>
      </c>
      <c r="J29" s="46">
        <v>27</v>
      </c>
      <c r="K29" s="32" t="s">
        <v>20</v>
      </c>
      <c r="L29" s="34">
        <v>1684</v>
      </c>
      <c r="M29" s="34">
        <v>447.7</v>
      </c>
      <c r="N29" s="34">
        <v>1684</v>
      </c>
      <c r="O29" s="34">
        <v>447.7</v>
      </c>
    </row>
    <row r="30" spans="1:15" ht="30" x14ac:dyDescent="0.25">
      <c r="A30" s="28">
        <v>28</v>
      </c>
      <c r="B30" s="32" t="s">
        <v>122</v>
      </c>
      <c r="C30" s="33">
        <v>8319.4</v>
      </c>
      <c r="D30" s="33">
        <v>11396.43836</v>
      </c>
      <c r="E30" s="33">
        <f t="shared" si="1"/>
        <v>3077.0383600000005</v>
      </c>
      <c r="F30" s="37">
        <v>8319.4</v>
      </c>
      <c r="G30" s="37">
        <v>11396.44</v>
      </c>
      <c r="H30" s="34">
        <f t="shared" si="2"/>
        <v>3077.0400000000009</v>
      </c>
      <c r="J30" s="46">
        <v>28</v>
      </c>
      <c r="K30" s="32" t="s">
        <v>31</v>
      </c>
      <c r="L30" s="34">
        <v>1433.4</v>
      </c>
      <c r="M30" s="34">
        <v>428.15</v>
      </c>
      <c r="N30" s="34">
        <v>1433.4</v>
      </c>
      <c r="O30" s="34">
        <v>428.15</v>
      </c>
    </row>
    <row r="31" spans="1:15" ht="30" x14ac:dyDescent="0.25">
      <c r="A31" s="28">
        <v>29</v>
      </c>
      <c r="B31" s="32" t="s">
        <v>24</v>
      </c>
      <c r="C31" s="33">
        <v>34265.199999999997</v>
      </c>
      <c r="D31" s="33">
        <v>40212.199999999997</v>
      </c>
      <c r="E31" s="33">
        <f t="shared" si="1"/>
        <v>5947</v>
      </c>
      <c r="F31" s="38">
        <v>33645.550000000003</v>
      </c>
      <c r="G31" s="38">
        <v>39508.050000000003</v>
      </c>
      <c r="H31" s="39">
        <f t="shared" si="2"/>
        <v>5862.5</v>
      </c>
      <c r="J31" s="46">
        <v>29</v>
      </c>
      <c r="K31" s="32" t="s">
        <v>131</v>
      </c>
      <c r="L31" s="34">
        <v>521.9</v>
      </c>
      <c r="M31" s="34">
        <v>234.5</v>
      </c>
      <c r="N31" s="34">
        <v>521.9</v>
      </c>
      <c r="O31" s="34">
        <v>234.5</v>
      </c>
    </row>
    <row r="32" spans="1:15" ht="30" x14ac:dyDescent="0.25">
      <c r="A32" s="28">
        <v>30</v>
      </c>
      <c r="B32" s="32" t="s">
        <v>41</v>
      </c>
      <c r="C32" s="33">
        <v>21427.8</v>
      </c>
      <c r="D32" s="33">
        <v>22839</v>
      </c>
      <c r="E32" s="33">
        <f t="shared" si="1"/>
        <v>1411.2000000000007</v>
      </c>
      <c r="F32" s="37">
        <v>21427.8</v>
      </c>
      <c r="G32" s="37">
        <v>22839.040000000001</v>
      </c>
      <c r="H32" s="34">
        <f t="shared" si="2"/>
        <v>1411.2400000000016</v>
      </c>
      <c r="J32" s="46">
        <v>30</v>
      </c>
      <c r="K32" s="32" t="s">
        <v>132</v>
      </c>
      <c r="L32" s="34">
        <v>5988.9</v>
      </c>
      <c r="M32" s="34">
        <v>1226.6420000000001</v>
      </c>
      <c r="N32" s="34">
        <v>5988.9</v>
      </c>
      <c r="O32" s="34">
        <v>1226.6420000000001</v>
      </c>
    </row>
    <row r="33" spans="1:15" ht="30" x14ac:dyDescent="0.25">
      <c r="A33" s="28">
        <v>31</v>
      </c>
      <c r="B33" s="32" t="s">
        <v>25</v>
      </c>
      <c r="C33" s="33">
        <v>8956</v>
      </c>
      <c r="D33" s="33">
        <v>10678.02</v>
      </c>
      <c r="E33" s="33">
        <f t="shared" si="1"/>
        <v>1722.0200000000004</v>
      </c>
      <c r="F33" s="37">
        <v>8956</v>
      </c>
      <c r="G33" s="37">
        <v>10678.02</v>
      </c>
      <c r="H33" s="34">
        <f t="shared" si="2"/>
        <v>1722.0200000000004</v>
      </c>
      <c r="J33" s="46">
        <v>31</v>
      </c>
      <c r="K33" s="32" t="s">
        <v>134</v>
      </c>
      <c r="L33" s="34">
        <v>5425.2</v>
      </c>
      <c r="M33" s="34">
        <v>285.60000000000002</v>
      </c>
      <c r="N33" s="34">
        <v>5425.2</v>
      </c>
      <c r="O33" s="34">
        <v>285.60000000000002</v>
      </c>
    </row>
    <row r="34" spans="1:15" x14ac:dyDescent="0.25">
      <c r="A34" s="28">
        <v>32</v>
      </c>
      <c r="B34" s="32" t="s">
        <v>26</v>
      </c>
      <c r="C34" s="33">
        <v>10237</v>
      </c>
      <c r="D34" s="33">
        <v>12043.5</v>
      </c>
      <c r="E34" s="33">
        <f t="shared" si="1"/>
        <v>1806.5</v>
      </c>
      <c r="F34" s="37">
        <v>10237</v>
      </c>
      <c r="G34" s="37">
        <v>12043.5</v>
      </c>
      <c r="H34" s="34">
        <f t="shared" si="2"/>
        <v>1806.5</v>
      </c>
      <c r="J34" s="46">
        <v>32</v>
      </c>
      <c r="K34" s="32" t="s">
        <v>136</v>
      </c>
      <c r="L34" s="34">
        <v>4945.6000000000004</v>
      </c>
      <c r="M34" s="34">
        <v>1535</v>
      </c>
      <c r="N34" s="34">
        <v>4945.6000000000004</v>
      </c>
      <c r="O34" s="34">
        <v>1535</v>
      </c>
    </row>
    <row r="35" spans="1:15" ht="30" x14ac:dyDescent="0.25">
      <c r="A35" s="28">
        <v>33</v>
      </c>
      <c r="B35" s="32" t="s">
        <v>123</v>
      </c>
      <c r="C35" s="33">
        <v>13725</v>
      </c>
      <c r="D35" s="33">
        <v>16976.7</v>
      </c>
      <c r="E35" s="33">
        <f t="shared" si="1"/>
        <v>3251.7000000000007</v>
      </c>
      <c r="F35" s="37">
        <v>13674.41</v>
      </c>
      <c r="G35" s="37">
        <v>16920.490000000002</v>
      </c>
      <c r="H35" s="34">
        <f t="shared" si="2"/>
        <v>3246.0800000000017</v>
      </c>
      <c r="J35" s="46">
        <v>33</v>
      </c>
      <c r="K35" s="32" t="s">
        <v>138</v>
      </c>
      <c r="L35" s="34">
        <v>2385.8000000000002</v>
      </c>
      <c r="M35" s="34">
        <v>927.81100000000004</v>
      </c>
      <c r="N35" s="34">
        <v>2385.8000000000002</v>
      </c>
      <c r="O35" s="34">
        <v>927.81100000000004</v>
      </c>
    </row>
    <row r="36" spans="1:15" ht="30" x14ac:dyDescent="0.25">
      <c r="A36" s="28">
        <v>34</v>
      </c>
      <c r="B36" s="32" t="s">
        <v>124</v>
      </c>
      <c r="C36" s="33">
        <v>4233.3</v>
      </c>
      <c r="D36" s="33">
        <v>5162.5609800000002</v>
      </c>
      <c r="E36" s="33">
        <f t="shared" si="1"/>
        <v>929.26098000000002</v>
      </c>
      <c r="F36" s="37">
        <v>4233.3</v>
      </c>
      <c r="G36" s="37">
        <v>5162.5600000000004</v>
      </c>
      <c r="H36" s="34">
        <f t="shared" si="2"/>
        <v>929.26000000000022</v>
      </c>
      <c r="J36" s="46">
        <v>34</v>
      </c>
      <c r="K36" s="32" t="s">
        <v>139</v>
      </c>
      <c r="L36" s="34">
        <v>3541</v>
      </c>
      <c r="M36" s="34">
        <v>3017</v>
      </c>
      <c r="N36" s="34">
        <v>3541</v>
      </c>
      <c r="O36" s="34">
        <v>3017</v>
      </c>
    </row>
    <row r="37" spans="1:15" ht="30" x14ac:dyDescent="0.25">
      <c r="A37" s="28">
        <v>35</v>
      </c>
      <c r="B37" s="32" t="s">
        <v>125</v>
      </c>
      <c r="C37" s="33">
        <v>18017.8</v>
      </c>
      <c r="D37" s="33">
        <v>24451.9</v>
      </c>
      <c r="E37" s="33">
        <f t="shared" si="1"/>
        <v>6434.1000000000022</v>
      </c>
      <c r="F37" s="38">
        <v>17982.04</v>
      </c>
      <c r="G37" s="38">
        <v>24408.880000000001</v>
      </c>
      <c r="H37" s="39">
        <f t="shared" si="2"/>
        <v>6426.84</v>
      </c>
      <c r="J37" s="46">
        <v>35</v>
      </c>
      <c r="K37" s="32" t="s">
        <v>9</v>
      </c>
      <c r="L37" s="34">
        <v>1077.2</v>
      </c>
      <c r="M37" s="34">
        <v>439.98309999999998</v>
      </c>
      <c r="N37" s="34">
        <v>1077.2</v>
      </c>
      <c r="O37" s="34">
        <v>439.98309999999998</v>
      </c>
    </row>
    <row r="38" spans="1:15" ht="30" x14ac:dyDescent="0.25">
      <c r="A38" s="28">
        <v>36</v>
      </c>
      <c r="B38" s="32" t="s">
        <v>126</v>
      </c>
      <c r="C38" s="33">
        <v>8092.4</v>
      </c>
      <c r="D38" s="33">
        <v>9623.7946100000008</v>
      </c>
      <c r="E38" s="33">
        <f t="shared" si="1"/>
        <v>1531.3946100000012</v>
      </c>
      <c r="F38" s="37">
        <v>8092.4</v>
      </c>
      <c r="G38" s="37">
        <v>9623.7900000000009</v>
      </c>
      <c r="H38" s="34">
        <f t="shared" si="2"/>
        <v>1531.3900000000012</v>
      </c>
      <c r="J38" s="46">
        <v>36</v>
      </c>
      <c r="K38" s="32" t="s">
        <v>140</v>
      </c>
      <c r="L38" s="34">
        <v>9720.2000000000007</v>
      </c>
      <c r="M38" s="34">
        <v>3865.2</v>
      </c>
      <c r="N38" s="34">
        <v>9720.2000000000007</v>
      </c>
      <c r="O38" s="34">
        <v>3865.2</v>
      </c>
    </row>
    <row r="39" spans="1:15" ht="30" x14ac:dyDescent="0.25">
      <c r="A39" s="28">
        <v>37</v>
      </c>
      <c r="B39" s="32" t="s">
        <v>127</v>
      </c>
      <c r="C39" s="33">
        <v>16380.8</v>
      </c>
      <c r="D39" s="33">
        <v>19397.7</v>
      </c>
      <c r="E39" s="33">
        <f t="shared" si="1"/>
        <v>3016.9000000000015</v>
      </c>
      <c r="F39" s="37">
        <v>16380.8</v>
      </c>
      <c r="G39" s="37">
        <v>19397.7</v>
      </c>
      <c r="H39" s="34">
        <f t="shared" si="2"/>
        <v>3016.9000000000015</v>
      </c>
      <c r="J39" s="46">
        <v>37</v>
      </c>
      <c r="K39" s="32" t="s">
        <v>142</v>
      </c>
      <c r="L39" s="34">
        <v>8218.6</v>
      </c>
      <c r="M39" s="34">
        <v>2318.067</v>
      </c>
      <c r="N39" s="34">
        <v>8218.6</v>
      </c>
      <c r="O39" s="34">
        <v>2318.067</v>
      </c>
    </row>
    <row r="40" spans="1:15" ht="30" x14ac:dyDescent="0.25">
      <c r="A40" s="28">
        <v>38</v>
      </c>
      <c r="B40" s="32" t="s">
        <v>128</v>
      </c>
      <c r="C40" s="33">
        <v>27485.200000000001</v>
      </c>
      <c r="D40" s="33">
        <v>32308.9</v>
      </c>
      <c r="E40" s="33">
        <f t="shared" si="1"/>
        <v>4823.7000000000007</v>
      </c>
      <c r="F40" s="38">
        <v>27480.05</v>
      </c>
      <c r="G40" s="38">
        <v>32302.9</v>
      </c>
      <c r="H40" s="39">
        <f t="shared" si="2"/>
        <v>4822.8500000000022</v>
      </c>
      <c r="J40" s="46">
        <v>38</v>
      </c>
      <c r="K40" s="32" t="s">
        <v>143</v>
      </c>
      <c r="L40" s="34">
        <v>8013.2</v>
      </c>
      <c r="M40" s="34">
        <v>1304.4749999999999</v>
      </c>
      <c r="N40" s="34">
        <v>8013.2</v>
      </c>
      <c r="O40" s="34">
        <v>1304.4749999999999</v>
      </c>
    </row>
    <row r="41" spans="1:15" ht="30" x14ac:dyDescent="0.25">
      <c r="A41" s="28">
        <v>39</v>
      </c>
      <c r="B41" s="32" t="s">
        <v>129</v>
      </c>
      <c r="C41" s="33">
        <v>5849.7</v>
      </c>
      <c r="D41" s="33">
        <v>7597</v>
      </c>
      <c r="E41" s="33">
        <f t="shared" si="1"/>
        <v>1747.3000000000002</v>
      </c>
      <c r="F41" s="37">
        <v>5617.79</v>
      </c>
      <c r="G41" s="37">
        <v>7295.81</v>
      </c>
      <c r="H41" s="34">
        <f t="shared" si="2"/>
        <v>1678.0200000000004</v>
      </c>
      <c r="J41" s="46">
        <v>39</v>
      </c>
      <c r="K41" s="32" t="s">
        <v>145</v>
      </c>
      <c r="L41" s="34">
        <v>3078.6</v>
      </c>
      <c r="M41" s="34">
        <v>162.03157999999999</v>
      </c>
      <c r="N41" s="34">
        <v>3078.6</v>
      </c>
      <c r="O41" s="34">
        <v>162.03157999999999</v>
      </c>
    </row>
    <row r="42" spans="1:15" ht="30" x14ac:dyDescent="0.25">
      <c r="A42" s="28">
        <v>40</v>
      </c>
      <c r="B42" s="32" t="s">
        <v>130</v>
      </c>
      <c r="C42" s="33">
        <v>13685.4</v>
      </c>
      <c r="D42" s="33">
        <v>16155.9</v>
      </c>
      <c r="E42" s="33">
        <f t="shared" si="1"/>
        <v>2470.5</v>
      </c>
      <c r="F42" s="38">
        <v>13451.04</v>
      </c>
      <c r="G42" s="38">
        <v>15880.17</v>
      </c>
      <c r="H42" s="39">
        <f t="shared" si="2"/>
        <v>2429.1299999999992</v>
      </c>
      <c r="J42" s="46">
        <v>40</v>
      </c>
      <c r="K42" s="32" t="s">
        <v>146</v>
      </c>
      <c r="L42" s="34">
        <v>4030.2</v>
      </c>
      <c r="M42" s="34">
        <v>350.5</v>
      </c>
      <c r="N42" s="34">
        <v>4030.2</v>
      </c>
      <c r="O42" s="34">
        <v>350.5</v>
      </c>
    </row>
    <row r="43" spans="1:15" ht="30" x14ac:dyDescent="0.25">
      <c r="A43" s="28">
        <v>41</v>
      </c>
      <c r="B43" s="32" t="s">
        <v>20</v>
      </c>
      <c r="C43" s="33">
        <v>15652</v>
      </c>
      <c r="D43" s="33">
        <v>19812.7</v>
      </c>
      <c r="E43" s="33">
        <f t="shared" si="1"/>
        <v>4160.7000000000007</v>
      </c>
      <c r="F43" s="37">
        <v>15557.36</v>
      </c>
      <c r="G43" s="37">
        <v>19692.900000000001</v>
      </c>
      <c r="H43" s="34">
        <f t="shared" si="2"/>
        <v>4135.5400000000009</v>
      </c>
      <c r="J43" s="46">
        <v>41</v>
      </c>
      <c r="K43" s="32" t="s">
        <v>147</v>
      </c>
      <c r="L43" s="34">
        <v>9084.2999999999993</v>
      </c>
      <c r="M43" s="34">
        <v>683.76400000000001</v>
      </c>
      <c r="N43" s="34">
        <v>9084.2999999999993</v>
      </c>
      <c r="O43" s="34">
        <v>683.76400000000001</v>
      </c>
    </row>
    <row r="44" spans="1:15" ht="30" x14ac:dyDescent="0.25">
      <c r="A44" s="28">
        <v>42</v>
      </c>
      <c r="B44" s="32" t="s">
        <v>31</v>
      </c>
      <c r="C44" s="33">
        <v>8110.6</v>
      </c>
      <c r="D44" s="33">
        <v>10561.53</v>
      </c>
      <c r="E44" s="33">
        <f t="shared" si="1"/>
        <v>2450.9300000000003</v>
      </c>
      <c r="F44" s="35">
        <v>8327.92</v>
      </c>
      <c r="G44" s="35">
        <v>11132.07</v>
      </c>
      <c r="H44" s="36">
        <f t="shared" si="2"/>
        <v>2804.1499999999996</v>
      </c>
      <c r="J44" s="46">
        <v>42</v>
      </c>
      <c r="K44" s="32" t="s">
        <v>167</v>
      </c>
      <c r="L44" s="34">
        <v>2868.1</v>
      </c>
      <c r="M44" s="34">
        <v>506.13529</v>
      </c>
      <c r="N44" s="34">
        <v>2868.1</v>
      </c>
      <c r="O44" s="34">
        <v>506.13529</v>
      </c>
    </row>
    <row r="45" spans="1:15" ht="30" x14ac:dyDescent="0.25">
      <c r="A45" s="28">
        <v>43</v>
      </c>
      <c r="B45" s="32" t="s">
        <v>131</v>
      </c>
      <c r="C45" s="33">
        <v>4986.7</v>
      </c>
      <c r="D45" s="33">
        <v>7289.7</v>
      </c>
      <c r="E45" s="33">
        <f t="shared" si="1"/>
        <v>2303</v>
      </c>
      <c r="F45" s="38">
        <v>4934.6000000000004</v>
      </c>
      <c r="G45" s="38">
        <v>7214.2</v>
      </c>
      <c r="H45" s="39">
        <f t="shared" si="2"/>
        <v>2279.5999999999995</v>
      </c>
      <c r="J45" s="46">
        <v>43</v>
      </c>
      <c r="K45" s="32" t="s">
        <v>150</v>
      </c>
      <c r="L45" s="34">
        <v>5837</v>
      </c>
      <c r="M45" s="34">
        <v>3143</v>
      </c>
      <c r="N45" s="34">
        <v>5837</v>
      </c>
      <c r="O45" s="34">
        <v>3143</v>
      </c>
    </row>
    <row r="46" spans="1:15" ht="30" x14ac:dyDescent="0.25">
      <c r="A46" s="28">
        <v>44</v>
      </c>
      <c r="B46" s="32" t="s">
        <v>132</v>
      </c>
      <c r="C46" s="33">
        <v>15366.3</v>
      </c>
      <c r="D46" s="33">
        <v>18830.8</v>
      </c>
      <c r="E46" s="33">
        <f t="shared" si="1"/>
        <v>3464.5</v>
      </c>
      <c r="F46" s="38">
        <v>15363.73</v>
      </c>
      <c r="G46" s="38">
        <v>18827.7</v>
      </c>
      <c r="H46" s="39">
        <f t="shared" si="2"/>
        <v>3463.9700000000012</v>
      </c>
      <c r="J46" s="46">
        <v>44</v>
      </c>
      <c r="K46" s="32" t="s">
        <v>168</v>
      </c>
      <c r="L46" s="34">
        <v>2739.4</v>
      </c>
      <c r="M46" s="34">
        <v>338.6</v>
      </c>
      <c r="N46" s="34">
        <v>2739.4</v>
      </c>
      <c r="O46" s="34">
        <v>338.6</v>
      </c>
    </row>
    <row r="47" spans="1:15" ht="30" x14ac:dyDescent="0.25">
      <c r="A47" s="28">
        <v>45</v>
      </c>
      <c r="B47" s="32" t="s">
        <v>133</v>
      </c>
      <c r="C47" s="33">
        <v>26483.7</v>
      </c>
      <c r="D47" s="33">
        <v>27877.599999999999</v>
      </c>
      <c r="E47" s="33">
        <f t="shared" si="1"/>
        <v>1393.8999999999978</v>
      </c>
      <c r="F47" s="34">
        <v>26483.7</v>
      </c>
      <c r="G47" s="34">
        <v>27877.599999999999</v>
      </c>
      <c r="H47" s="34">
        <f t="shared" si="2"/>
        <v>1393.8999999999978</v>
      </c>
      <c r="J47" s="46">
        <v>45</v>
      </c>
      <c r="K47" s="32" t="s">
        <v>154</v>
      </c>
      <c r="L47" s="34">
        <v>9610</v>
      </c>
      <c r="M47" s="34">
        <v>950.43956000000003</v>
      </c>
      <c r="N47" s="34">
        <v>9610</v>
      </c>
      <c r="O47" s="34">
        <v>950.43956000000003</v>
      </c>
    </row>
    <row r="48" spans="1:15" ht="30" x14ac:dyDescent="0.25">
      <c r="A48" s="28">
        <v>46</v>
      </c>
      <c r="B48" s="32" t="s">
        <v>134</v>
      </c>
      <c r="C48" s="33">
        <v>8565.6</v>
      </c>
      <c r="D48" s="33">
        <v>9016.4</v>
      </c>
      <c r="E48" s="33">
        <f t="shared" si="1"/>
        <v>450.79999999999927</v>
      </c>
      <c r="F48" s="37">
        <v>8565.6</v>
      </c>
      <c r="G48" s="37">
        <v>9016.4</v>
      </c>
      <c r="H48" s="34">
        <f t="shared" si="2"/>
        <v>450.79999999999927</v>
      </c>
      <c r="J48" s="46">
        <v>46</v>
      </c>
      <c r="K48" s="32" t="s">
        <v>155</v>
      </c>
      <c r="L48" s="34">
        <v>4550.2</v>
      </c>
      <c r="M48" s="34">
        <v>866.7</v>
      </c>
      <c r="N48" s="34">
        <v>4550.2</v>
      </c>
      <c r="O48" s="34">
        <v>866.7</v>
      </c>
    </row>
    <row r="49" spans="1:15" x14ac:dyDescent="0.25">
      <c r="A49" s="28">
        <v>47</v>
      </c>
      <c r="B49" s="32" t="s">
        <v>135</v>
      </c>
      <c r="C49" s="33">
        <v>18348.900000000001</v>
      </c>
      <c r="D49" s="33">
        <v>19722.5</v>
      </c>
      <c r="E49" s="33">
        <f t="shared" si="1"/>
        <v>1373.5999999999985</v>
      </c>
      <c r="F49" s="37">
        <v>18348.8</v>
      </c>
      <c r="G49" s="37">
        <v>19772.39</v>
      </c>
      <c r="H49" s="34">
        <f t="shared" si="2"/>
        <v>1423.5900000000001</v>
      </c>
      <c r="J49" s="46">
        <v>47</v>
      </c>
      <c r="K49" s="32" t="s">
        <v>156</v>
      </c>
      <c r="L49" s="34">
        <v>610.70000000000005</v>
      </c>
      <c r="M49" s="34">
        <v>125.08313</v>
      </c>
      <c r="N49" s="34">
        <v>610.70000000000005</v>
      </c>
      <c r="O49" s="34">
        <v>125.08313</v>
      </c>
    </row>
    <row r="50" spans="1:15" x14ac:dyDescent="0.25">
      <c r="A50" s="28">
        <v>48</v>
      </c>
      <c r="B50" s="32" t="s">
        <v>136</v>
      </c>
      <c r="C50" s="33">
        <v>7605.5</v>
      </c>
      <c r="D50" s="33">
        <v>8742</v>
      </c>
      <c r="E50" s="33">
        <f t="shared" si="1"/>
        <v>1136.5</v>
      </c>
      <c r="F50" s="37">
        <v>7605.5</v>
      </c>
      <c r="G50" s="37">
        <v>8742</v>
      </c>
      <c r="H50" s="34">
        <f t="shared" si="2"/>
        <v>1136.5</v>
      </c>
      <c r="J50" s="46">
        <v>48</v>
      </c>
      <c r="K50" s="32" t="s">
        <v>157</v>
      </c>
      <c r="L50" s="34">
        <v>2305.1999999999998</v>
      </c>
      <c r="M50" s="34">
        <v>852.7</v>
      </c>
      <c r="N50" s="34">
        <v>2305.1999999999998</v>
      </c>
      <c r="O50" s="34">
        <v>852.7</v>
      </c>
    </row>
    <row r="51" spans="1:15" ht="30" x14ac:dyDescent="0.25">
      <c r="A51" s="28">
        <v>49</v>
      </c>
      <c r="B51" s="32" t="s">
        <v>137</v>
      </c>
      <c r="C51" s="33">
        <v>4719.8999999999996</v>
      </c>
      <c r="D51" s="36">
        <v>18459.8</v>
      </c>
      <c r="E51" s="36">
        <f t="shared" si="1"/>
        <v>13739.9</v>
      </c>
      <c r="F51" s="38">
        <v>4719.8999999999996</v>
      </c>
      <c r="G51" s="38">
        <v>18459.8</v>
      </c>
      <c r="H51" s="39">
        <f t="shared" si="2"/>
        <v>13739.9</v>
      </c>
      <c r="J51" s="46">
        <v>49</v>
      </c>
      <c r="K51" s="32" t="s">
        <v>158</v>
      </c>
      <c r="L51" s="34">
        <v>730.1</v>
      </c>
      <c r="M51" s="34">
        <v>2588.5363600000001</v>
      </c>
      <c r="N51" s="34">
        <v>730.1</v>
      </c>
      <c r="O51" s="34">
        <v>2588.5363600000001</v>
      </c>
    </row>
    <row r="52" spans="1:15" ht="30" x14ac:dyDescent="0.25">
      <c r="A52" s="28">
        <v>50</v>
      </c>
      <c r="B52" s="32" t="s">
        <v>138</v>
      </c>
      <c r="C52" s="33">
        <v>6841.9</v>
      </c>
      <c r="D52" s="33">
        <v>9784.9390000000003</v>
      </c>
      <c r="E52" s="33">
        <f t="shared" si="1"/>
        <v>2943.0390000000007</v>
      </c>
      <c r="F52" s="37">
        <v>6841.9</v>
      </c>
      <c r="G52" s="37">
        <v>9784.94</v>
      </c>
      <c r="H52" s="34">
        <f t="shared" si="2"/>
        <v>2943.0400000000009</v>
      </c>
      <c r="J52" s="46">
        <v>50</v>
      </c>
      <c r="K52" s="32" t="s">
        <v>161</v>
      </c>
      <c r="L52" s="34">
        <v>7967</v>
      </c>
      <c r="M52" s="34">
        <v>3254.1260000000002</v>
      </c>
      <c r="N52" s="34">
        <v>7967</v>
      </c>
      <c r="O52" s="34">
        <v>3254.1260000000002</v>
      </c>
    </row>
    <row r="53" spans="1:15" ht="30" x14ac:dyDescent="0.25">
      <c r="A53" s="28">
        <v>51</v>
      </c>
      <c r="B53" s="32" t="s">
        <v>27</v>
      </c>
      <c r="C53" s="33">
        <v>8060.3</v>
      </c>
      <c r="D53" s="33">
        <v>8857.5</v>
      </c>
      <c r="E53" s="33">
        <f t="shared" si="1"/>
        <v>797.19999999999982</v>
      </c>
      <c r="F53" s="38">
        <v>8057.54</v>
      </c>
      <c r="G53" s="38">
        <v>8854.4699999999993</v>
      </c>
      <c r="H53" s="39">
        <f t="shared" si="2"/>
        <v>796.92999999999938</v>
      </c>
      <c r="J53" s="46">
        <v>51</v>
      </c>
      <c r="K53" s="32" t="s">
        <v>169</v>
      </c>
      <c r="L53" s="34">
        <v>9386.1</v>
      </c>
      <c r="M53" s="34">
        <v>25021</v>
      </c>
      <c r="N53" s="34">
        <v>9386.1</v>
      </c>
      <c r="O53" s="34">
        <v>25021</v>
      </c>
    </row>
    <row r="54" spans="1:15" ht="45" x14ac:dyDescent="0.25">
      <c r="A54" s="28">
        <v>52</v>
      </c>
      <c r="B54" s="32" t="s">
        <v>139</v>
      </c>
      <c r="C54" s="33">
        <v>59995.1</v>
      </c>
      <c r="D54" s="33">
        <v>111102</v>
      </c>
      <c r="E54" s="33">
        <f t="shared" si="1"/>
        <v>51106.9</v>
      </c>
      <c r="F54" s="38">
        <v>59867.91</v>
      </c>
      <c r="G54" s="38">
        <v>110866.47</v>
      </c>
      <c r="H54" s="39">
        <f t="shared" si="2"/>
        <v>50998.559999999998</v>
      </c>
      <c r="J54" s="46">
        <v>52</v>
      </c>
      <c r="K54" s="32" t="s">
        <v>170</v>
      </c>
      <c r="L54" s="34">
        <v>1097.3</v>
      </c>
      <c r="M54" s="34">
        <v>2560.4</v>
      </c>
      <c r="N54" s="34">
        <v>1097.3</v>
      </c>
      <c r="O54" s="34">
        <v>2560.4</v>
      </c>
    </row>
    <row r="55" spans="1:15" ht="30" x14ac:dyDescent="0.25">
      <c r="A55" s="28">
        <v>53</v>
      </c>
      <c r="B55" s="32" t="s">
        <v>9</v>
      </c>
      <c r="C55" s="33">
        <v>8092.4</v>
      </c>
      <c r="D55" s="33">
        <v>11397.7</v>
      </c>
      <c r="E55" s="33">
        <f t="shared" si="1"/>
        <v>3305.3000000000011</v>
      </c>
      <c r="F55" s="37">
        <v>8092.4</v>
      </c>
      <c r="G55" s="37">
        <v>11397.7</v>
      </c>
      <c r="H55" s="34">
        <f t="shared" si="2"/>
        <v>3305.3000000000011</v>
      </c>
    </row>
    <row r="56" spans="1:15" ht="30" x14ac:dyDescent="0.25">
      <c r="A56" s="28">
        <v>54</v>
      </c>
      <c r="B56" s="32" t="s">
        <v>140</v>
      </c>
      <c r="C56" s="33">
        <v>15176.5</v>
      </c>
      <c r="D56" s="33">
        <v>27156.799999999999</v>
      </c>
      <c r="E56" s="33">
        <f t="shared" si="1"/>
        <v>11980.3</v>
      </c>
      <c r="F56" s="38">
        <v>15164.77</v>
      </c>
      <c r="G56" s="38">
        <v>27124.49</v>
      </c>
      <c r="H56" s="39">
        <f t="shared" si="2"/>
        <v>11959.720000000001</v>
      </c>
    </row>
    <row r="57" spans="1:15" ht="30" x14ac:dyDescent="0.25">
      <c r="A57" s="28">
        <v>55</v>
      </c>
      <c r="B57" s="32" t="s">
        <v>141</v>
      </c>
      <c r="C57" s="33">
        <v>3847.8</v>
      </c>
      <c r="D57" s="33">
        <v>4997.2</v>
      </c>
      <c r="E57" s="33">
        <f t="shared" si="1"/>
        <v>1149.3999999999996</v>
      </c>
      <c r="F57" s="37">
        <v>3847.8</v>
      </c>
      <c r="G57" s="37">
        <v>4997.2</v>
      </c>
      <c r="H57" s="34">
        <f t="shared" si="2"/>
        <v>1149.3999999999996</v>
      </c>
    </row>
    <row r="58" spans="1:15" ht="30" x14ac:dyDescent="0.25">
      <c r="A58" s="28">
        <v>56</v>
      </c>
      <c r="B58" s="32" t="s">
        <v>142</v>
      </c>
      <c r="C58" s="33">
        <v>11352.3</v>
      </c>
      <c r="D58" s="33">
        <v>15483.9</v>
      </c>
      <c r="E58" s="33">
        <f t="shared" si="1"/>
        <v>4131.6000000000004</v>
      </c>
      <c r="F58" s="37">
        <v>11352.3</v>
      </c>
      <c r="G58" s="37">
        <v>15483.9</v>
      </c>
      <c r="H58" s="34">
        <f t="shared" si="2"/>
        <v>4131.6000000000004</v>
      </c>
    </row>
    <row r="59" spans="1:15" x14ac:dyDescent="0.25">
      <c r="A59" s="28">
        <v>57</v>
      </c>
      <c r="B59" s="32" t="s">
        <v>143</v>
      </c>
      <c r="C59" s="33">
        <v>15690.6</v>
      </c>
      <c r="D59" s="33">
        <v>18594.3</v>
      </c>
      <c r="E59" s="33">
        <f t="shared" si="1"/>
        <v>2903.6999999999989</v>
      </c>
      <c r="F59" s="38">
        <v>15689.26</v>
      </c>
      <c r="G59" s="38">
        <v>18592.740000000002</v>
      </c>
      <c r="H59" s="39">
        <f>G59-F59</f>
        <v>2903.4800000000014</v>
      </c>
    </row>
    <row r="60" spans="1:15" ht="30" x14ac:dyDescent="0.25">
      <c r="A60" s="28">
        <v>58</v>
      </c>
      <c r="B60" s="32" t="s">
        <v>144</v>
      </c>
      <c r="C60" s="33">
        <v>14731.4</v>
      </c>
      <c r="D60" s="33">
        <v>19641.8</v>
      </c>
      <c r="E60" s="33">
        <f t="shared" si="1"/>
        <v>4910.3999999999996</v>
      </c>
      <c r="F60" s="38">
        <v>13855.58</v>
      </c>
      <c r="G60" s="38">
        <v>18474.04</v>
      </c>
      <c r="H60" s="39">
        <f t="shared" si="2"/>
        <v>4618.4600000000009</v>
      </c>
    </row>
    <row r="61" spans="1:15" x14ac:dyDescent="0.25">
      <c r="A61" s="28">
        <v>59</v>
      </c>
      <c r="B61" s="32" t="s">
        <v>145</v>
      </c>
      <c r="C61" s="33">
        <v>3266.9</v>
      </c>
      <c r="D61" s="33">
        <v>3438.8</v>
      </c>
      <c r="E61" s="33">
        <f t="shared" si="1"/>
        <v>171.90000000000009</v>
      </c>
      <c r="F61" s="38">
        <v>3266.41</v>
      </c>
      <c r="G61" s="38">
        <v>3438.33</v>
      </c>
      <c r="H61" s="39">
        <f t="shared" si="2"/>
        <v>171.92000000000007</v>
      </c>
    </row>
    <row r="62" spans="1:15" x14ac:dyDescent="0.25">
      <c r="A62" s="28">
        <v>60</v>
      </c>
      <c r="B62" s="32" t="s">
        <v>146</v>
      </c>
      <c r="C62" s="33">
        <v>10647.9</v>
      </c>
      <c r="D62" s="33">
        <v>12815.6</v>
      </c>
      <c r="E62" s="33">
        <f t="shared" si="1"/>
        <v>2167.7000000000007</v>
      </c>
      <c r="F62" s="38">
        <v>10647.89</v>
      </c>
      <c r="G62" s="38">
        <v>12815.59</v>
      </c>
      <c r="H62" s="39">
        <f t="shared" si="2"/>
        <v>2167.7000000000007</v>
      </c>
    </row>
    <row r="63" spans="1:15" x14ac:dyDescent="0.25">
      <c r="A63" s="28">
        <v>61</v>
      </c>
      <c r="B63" s="32" t="s">
        <v>147</v>
      </c>
      <c r="C63" s="33">
        <v>6388.4</v>
      </c>
      <c r="D63" s="33">
        <v>6869.2</v>
      </c>
      <c r="E63" s="33">
        <f t="shared" si="1"/>
        <v>480.80000000000018</v>
      </c>
      <c r="F63" s="38">
        <v>6016.25</v>
      </c>
      <c r="G63" s="38">
        <v>6469.04</v>
      </c>
      <c r="H63" s="39">
        <f t="shared" si="2"/>
        <v>452.78999999999996</v>
      </c>
    </row>
    <row r="64" spans="1:15" x14ac:dyDescent="0.25">
      <c r="A64" s="28">
        <v>62</v>
      </c>
      <c r="B64" s="32" t="s">
        <v>148</v>
      </c>
      <c r="C64" s="33">
        <v>23285.9</v>
      </c>
      <c r="D64" s="33">
        <v>26851.8</v>
      </c>
      <c r="E64" s="33">
        <f t="shared" si="1"/>
        <v>3565.8999999999978</v>
      </c>
      <c r="F64" s="38">
        <v>23195.81</v>
      </c>
      <c r="G64" s="38">
        <v>26748.240000000002</v>
      </c>
      <c r="H64" s="39">
        <f t="shared" si="2"/>
        <v>3552.4300000000003</v>
      </c>
    </row>
    <row r="65" spans="1:8" x14ac:dyDescent="0.25">
      <c r="A65" s="28">
        <v>63</v>
      </c>
      <c r="B65" s="32" t="s">
        <v>149</v>
      </c>
      <c r="C65" s="33">
        <v>10839.2</v>
      </c>
      <c r="D65" s="33">
        <v>12752</v>
      </c>
      <c r="E65" s="33">
        <f t="shared" si="1"/>
        <v>1912.7999999999993</v>
      </c>
      <c r="F65" s="37">
        <v>10839.2</v>
      </c>
      <c r="G65" s="37">
        <v>12752</v>
      </c>
      <c r="H65" s="34">
        <f t="shared" si="2"/>
        <v>1912.7999999999993</v>
      </c>
    </row>
    <row r="66" spans="1:8" x14ac:dyDescent="0.25">
      <c r="A66" s="28">
        <v>64</v>
      </c>
      <c r="B66" s="32" t="s">
        <v>150</v>
      </c>
      <c r="C66" s="33">
        <v>10174</v>
      </c>
      <c r="D66" s="33">
        <v>15652.30769</v>
      </c>
      <c r="E66" s="33">
        <f t="shared" si="1"/>
        <v>5478.3076899999996</v>
      </c>
      <c r="F66" s="37">
        <v>10173.99</v>
      </c>
      <c r="G66" s="37">
        <v>15652.3</v>
      </c>
      <c r="H66" s="34">
        <f t="shared" si="2"/>
        <v>5478.3099999999995</v>
      </c>
    </row>
    <row r="67" spans="1:8" ht="30" x14ac:dyDescent="0.25">
      <c r="A67" s="28">
        <v>65</v>
      </c>
      <c r="B67" s="32" t="s">
        <v>151</v>
      </c>
      <c r="C67" s="33">
        <v>13194.7</v>
      </c>
      <c r="D67" s="33">
        <v>15054.5</v>
      </c>
      <c r="E67" s="33">
        <f t="shared" si="1"/>
        <v>1859.7999999999993</v>
      </c>
      <c r="F67" s="38">
        <v>12240.03</v>
      </c>
      <c r="G67" s="38">
        <v>13981.84</v>
      </c>
      <c r="H67" s="39">
        <f t="shared" si="2"/>
        <v>1741.8099999999995</v>
      </c>
    </row>
    <row r="68" spans="1:8" ht="30" x14ac:dyDescent="0.25">
      <c r="A68" s="28">
        <v>66</v>
      </c>
      <c r="B68" s="32" t="s">
        <v>28</v>
      </c>
      <c r="C68" s="33">
        <v>7979.5</v>
      </c>
      <c r="D68" s="33">
        <v>18557</v>
      </c>
      <c r="E68" s="33">
        <f t="shared" ref="E68:E83" si="3">D68-C68</f>
        <v>10577.5</v>
      </c>
      <c r="F68" s="37">
        <v>7979.27</v>
      </c>
      <c r="G68" s="37">
        <v>18556.46</v>
      </c>
      <c r="H68" s="34">
        <f t="shared" ref="H68:H83" si="4">G68-F68</f>
        <v>10577.189999999999</v>
      </c>
    </row>
    <row r="69" spans="1:8" ht="30" x14ac:dyDescent="0.25">
      <c r="A69" s="28">
        <v>67</v>
      </c>
      <c r="B69" s="32" t="s">
        <v>152</v>
      </c>
      <c r="C69" s="33">
        <v>20231.400000000001</v>
      </c>
      <c r="D69" s="33">
        <v>30196.1</v>
      </c>
      <c r="E69" s="33">
        <f t="shared" si="3"/>
        <v>9964.6999999999971</v>
      </c>
      <c r="F69" s="37">
        <v>20231.400000000001</v>
      </c>
      <c r="G69" s="37">
        <v>30196.1</v>
      </c>
      <c r="H69" s="34">
        <f t="shared" si="4"/>
        <v>9964.6999999999971</v>
      </c>
    </row>
    <row r="70" spans="1:8" x14ac:dyDescent="0.25">
      <c r="A70" s="28">
        <v>68</v>
      </c>
      <c r="B70" s="32" t="s">
        <v>153</v>
      </c>
      <c r="C70" s="33">
        <v>10567.6</v>
      </c>
      <c r="D70" s="33">
        <v>12294.5</v>
      </c>
      <c r="E70" s="33">
        <f t="shared" si="3"/>
        <v>1726.8999999999996</v>
      </c>
      <c r="F70" s="38">
        <v>10506.49</v>
      </c>
      <c r="G70" s="38">
        <v>12224.15</v>
      </c>
      <c r="H70" s="39">
        <f t="shared" si="4"/>
        <v>1717.6599999999999</v>
      </c>
    </row>
    <row r="71" spans="1:8" x14ac:dyDescent="0.25">
      <c r="A71" s="28">
        <v>69</v>
      </c>
      <c r="B71" s="32" t="s">
        <v>154</v>
      </c>
      <c r="C71" s="33">
        <v>13533.9</v>
      </c>
      <c r="D71" s="33">
        <v>16485.099999999999</v>
      </c>
      <c r="E71" s="33">
        <f t="shared" si="3"/>
        <v>2951.1999999999989</v>
      </c>
      <c r="F71" s="37">
        <v>13533.9</v>
      </c>
      <c r="G71" s="37">
        <v>16485.099999999999</v>
      </c>
      <c r="H71" s="34">
        <f t="shared" si="4"/>
        <v>2951.1999999999989</v>
      </c>
    </row>
    <row r="72" spans="1:8" x14ac:dyDescent="0.25">
      <c r="A72" s="28">
        <v>70</v>
      </c>
      <c r="B72" s="32" t="s">
        <v>155</v>
      </c>
      <c r="C72" s="33">
        <v>7397.1</v>
      </c>
      <c r="D72" s="33">
        <v>8913.5</v>
      </c>
      <c r="E72" s="33">
        <f t="shared" si="3"/>
        <v>1516.3999999999996</v>
      </c>
      <c r="F72" s="38">
        <v>6868.17</v>
      </c>
      <c r="G72" s="38">
        <v>8283.82</v>
      </c>
      <c r="H72" s="39">
        <f t="shared" si="4"/>
        <v>1415.6499999999996</v>
      </c>
    </row>
    <row r="73" spans="1:8" x14ac:dyDescent="0.25">
      <c r="A73" s="28">
        <v>71</v>
      </c>
      <c r="B73" s="32" t="s">
        <v>156</v>
      </c>
      <c r="C73" s="33">
        <v>5897.3</v>
      </c>
      <c r="D73" s="33">
        <v>7321.8790200000003</v>
      </c>
      <c r="E73" s="33">
        <f t="shared" si="3"/>
        <v>1424.5790200000001</v>
      </c>
      <c r="F73" s="37">
        <v>5897.3</v>
      </c>
      <c r="G73" s="37">
        <v>7321.88</v>
      </c>
      <c r="H73" s="34">
        <f t="shared" si="4"/>
        <v>1424.58</v>
      </c>
    </row>
    <row r="74" spans="1:8" x14ac:dyDescent="0.25">
      <c r="A74" s="28">
        <v>72</v>
      </c>
      <c r="B74" s="32" t="s">
        <v>157</v>
      </c>
      <c r="C74" s="33">
        <v>9046.2999999999993</v>
      </c>
      <c r="D74" s="33">
        <v>12685.6</v>
      </c>
      <c r="E74" s="33">
        <f t="shared" si="3"/>
        <v>3639.3000000000011</v>
      </c>
      <c r="F74" s="35">
        <v>10144.19</v>
      </c>
      <c r="G74" s="35">
        <v>13765.47</v>
      </c>
      <c r="H74" s="36">
        <f t="shared" si="4"/>
        <v>3621.2799999999988</v>
      </c>
    </row>
    <row r="75" spans="1:8" x14ac:dyDescent="0.25">
      <c r="A75" s="28">
        <v>73</v>
      </c>
      <c r="B75" s="32" t="s">
        <v>158</v>
      </c>
      <c r="C75" s="33">
        <v>564.1</v>
      </c>
      <c r="D75" s="33">
        <v>2564.1</v>
      </c>
      <c r="E75" s="33">
        <f t="shared" si="3"/>
        <v>2000</v>
      </c>
      <c r="F75" s="37">
        <v>564.1</v>
      </c>
      <c r="G75" s="37">
        <v>2564.1</v>
      </c>
      <c r="H75" s="34">
        <f t="shared" si="4"/>
        <v>2000</v>
      </c>
    </row>
    <row r="76" spans="1:8" ht="30" x14ac:dyDescent="0.25">
      <c r="A76" s="28">
        <v>74</v>
      </c>
      <c r="B76" s="32" t="s">
        <v>159</v>
      </c>
      <c r="C76" s="33">
        <v>15620.7</v>
      </c>
      <c r="D76" s="33">
        <v>20121.900000000001</v>
      </c>
      <c r="E76" s="33">
        <f t="shared" si="3"/>
        <v>4501.2000000000007</v>
      </c>
      <c r="F76" s="38">
        <v>15557.05</v>
      </c>
      <c r="G76" s="38">
        <v>20044.27</v>
      </c>
      <c r="H76" s="39">
        <f t="shared" si="4"/>
        <v>4487.2200000000012</v>
      </c>
    </row>
    <row r="77" spans="1:8" ht="30" x14ac:dyDescent="0.25">
      <c r="A77" s="28">
        <v>75</v>
      </c>
      <c r="B77" s="32" t="s">
        <v>160</v>
      </c>
      <c r="C77" s="33">
        <v>15669.5</v>
      </c>
      <c r="D77" s="33">
        <v>19345.099999999999</v>
      </c>
      <c r="E77" s="33">
        <f t="shared" si="3"/>
        <v>3675.5999999999985</v>
      </c>
      <c r="F77" s="37">
        <v>15669.49</v>
      </c>
      <c r="G77" s="37">
        <v>19345.099999999999</v>
      </c>
      <c r="H77" s="34">
        <f t="shared" si="4"/>
        <v>3675.6099999999988</v>
      </c>
    </row>
    <row r="78" spans="1:8" ht="30" x14ac:dyDescent="0.25">
      <c r="A78" s="28">
        <v>76</v>
      </c>
      <c r="B78" s="32" t="s">
        <v>161</v>
      </c>
      <c r="C78" s="33">
        <v>7193.4</v>
      </c>
      <c r="D78" s="33">
        <v>10131.5</v>
      </c>
      <c r="E78" s="33">
        <f t="shared" si="3"/>
        <v>2938.1000000000004</v>
      </c>
      <c r="F78" s="38">
        <v>7092.96</v>
      </c>
      <c r="G78" s="38">
        <v>9990.0300000000007</v>
      </c>
      <c r="H78" s="39">
        <f t="shared" si="4"/>
        <v>2897.0700000000006</v>
      </c>
    </row>
    <row r="79" spans="1:8" ht="45" x14ac:dyDescent="0.25">
      <c r="A79" s="28">
        <v>77</v>
      </c>
      <c r="B79" s="32" t="s">
        <v>162</v>
      </c>
      <c r="C79" s="33">
        <v>3705.8</v>
      </c>
      <c r="D79" s="33">
        <v>3900.8</v>
      </c>
      <c r="E79" s="33">
        <f t="shared" si="3"/>
        <v>195</v>
      </c>
      <c r="F79" s="38">
        <v>3617.13</v>
      </c>
      <c r="G79" s="38">
        <v>3807.47</v>
      </c>
      <c r="H79" s="39">
        <f t="shared" si="4"/>
        <v>190.33999999999969</v>
      </c>
    </row>
    <row r="80" spans="1:8" ht="30" x14ac:dyDescent="0.25">
      <c r="A80" s="28">
        <v>78</v>
      </c>
      <c r="B80" s="32" t="s">
        <v>29</v>
      </c>
      <c r="C80" s="33">
        <v>3240.2</v>
      </c>
      <c r="D80" s="33">
        <v>3600.2</v>
      </c>
      <c r="E80" s="33">
        <f t="shared" si="3"/>
        <v>360</v>
      </c>
      <c r="F80" s="38">
        <v>3239.45</v>
      </c>
      <c r="G80" s="38">
        <v>3599.37</v>
      </c>
      <c r="H80" s="39">
        <f t="shared" si="4"/>
        <v>359.92000000000007</v>
      </c>
    </row>
    <row r="81" spans="1:8" ht="30" x14ac:dyDescent="0.25">
      <c r="A81" s="28">
        <v>79</v>
      </c>
      <c r="B81" s="32" t="s">
        <v>163</v>
      </c>
      <c r="C81" s="33">
        <v>1652.2</v>
      </c>
      <c r="D81" s="33">
        <v>2664.8</v>
      </c>
      <c r="E81" s="33">
        <f t="shared" si="3"/>
        <v>1012.6000000000001</v>
      </c>
      <c r="F81" s="37">
        <v>1652.2</v>
      </c>
      <c r="G81" s="37">
        <v>2664.8</v>
      </c>
      <c r="H81" s="34">
        <f t="shared" si="4"/>
        <v>1012.6000000000001</v>
      </c>
    </row>
    <row r="82" spans="1:8" ht="45" x14ac:dyDescent="0.25">
      <c r="A82" s="28">
        <v>80</v>
      </c>
      <c r="B82" s="32" t="s">
        <v>164</v>
      </c>
      <c r="C82" s="33">
        <v>10892.8</v>
      </c>
      <c r="D82" s="33">
        <v>36309.199999999997</v>
      </c>
      <c r="E82" s="33">
        <f t="shared" si="3"/>
        <v>25416.399999999998</v>
      </c>
      <c r="F82" s="37">
        <v>10892.79</v>
      </c>
      <c r="G82" s="37">
        <v>36309.19</v>
      </c>
      <c r="H82" s="34">
        <f t="shared" si="4"/>
        <v>25416.400000000001</v>
      </c>
    </row>
    <row r="83" spans="1:8" ht="30" x14ac:dyDescent="0.25">
      <c r="A83" s="28">
        <v>81</v>
      </c>
      <c r="B83" s="32" t="s">
        <v>10</v>
      </c>
      <c r="C83" s="33">
        <v>377.3</v>
      </c>
      <c r="D83" s="33">
        <v>2695</v>
      </c>
      <c r="E83" s="33">
        <f t="shared" si="3"/>
        <v>2317.6999999999998</v>
      </c>
      <c r="F83" s="38">
        <v>377.29</v>
      </c>
      <c r="G83" s="38">
        <v>2694.95</v>
      </c>
      <c r="H83" s="39">
        <f t="shared" si="4"/>
        <v>2317.66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F4" sqref="F4"/>
    </sheetView>
  </sheetViews>
  <sheetFormatPr defaultColWidth="26.7109375" defaultRowHeight="15" x14ac:dyDescent="0.25"/>
  <sheetData>
    <row r="1" spans="1:2" ht="56.25" x14ac:dyDescent="0.3">
      <c r="A1" s="50" t="s">
        <v>8</v>
      </c>
      <c r="B1" s="51">
        <f>SUM(B2:B4)</f>
        <v>272393.80794000003</v>
      </c>
    </row>
    <row r="2" spans="1:2" ht="18.75" x14ac:dyDescent="0.3">
      <c r="A2" s="52" t="s">
        <v>9</v>
      </c>
      <c r="B2" s="54">
        <v>164621.56303999998</v>
      </c>
    </row>
    <row r="3" spans="1:2" ht="56.25" x14ac:dyDescent="0.3">
      <c r="A3" s="52" t="s">
        <v>21</v>
      </c>
      <c r="B3" s="54">
        <v>9703.55746</v>
      </c>
    </row>
    <row r="4" spans="1:2" ht="37.5" x14ac:dyDescent="0.3">
      <c r="A4" s="52" t="s">
        <v>10</v>
      </c>
      <c r="B4" s="54">
        <v>98068.687440000023</v>
      </c>
    </row>
    <row r="5" spans="1:2" ht="37.5" x14ac:dyDescent="0.3">
      <c r="A5" s="55" t="s">
        <v>17</v>
      </c>
      <c r="B5" s="51">
        <v>1045932.1079300001</v>
      </c>
    </row>
    <row r="6" spans="1:2" ht="18.75" x14ac:dyDescent="0.3">
      <c r="A6" s="52" t="s">
        <v>18</v>
      </c>
      <c r="B6" s="54">
        <v>239485.20447999996</v>
      </c>
    </row>
    <row r="7" spans="1:2" ht="18.75" x14ac:dyDescent="0.3">
      <c r="A7" s="52" t="s">
        <v>19</v>
      </c>
      <c r="B7" s="54">
        <v>264723.37195</v>
      </c>
    </row>
    <row r="8" spans="1:2" ht="18.75" x14ac:dyDescent="0.3">
      <c r="A8" s="52" t="s">
        <v>20</v>
      </c>
      <c r="B8" s="54">
        <v>541723.53150000016</v>
      </c>
    </row>
    <row r="9" spans="1:2" ht="37.5" x14ac:dyDescent="0.3">
      <c r="A9" s="55" t="s">
        <v>22</v>
      </c>
      <c r="B9" s="51">
        <v>1277926.4778499999</v>
      </c>
    </row>
    <row r="10" spans="1:2" ht="37.5" x14ac:dyDescent="0.3">
      <c r="A10" s="52" t="s">
        <v>11</v>
      </c>
      <c r="B10" s="54">
        <v>294013.09958999988</v>
      </c>
    </row>
    <row r="11" spans="1:2" ht="18.75" x14ac:dyDescent="0.3">
      <c r="A11" s="52" t="s">
        <v>23</v>
      </c>
      <c r="B11" s="54">
        <v>104119.91455999998</v>
      </c>
    </row>
    <row r="12" spans="1:2" ht="18.75" x14ac:dyDescent="0.3">
      <c r="A12" s="52" t="s">
        <v>24</v>
      </c>
      <c r="B12" s="54">
        <v>247595.32632000005</v>
      </c>
    </row>
    <row r="13" spans="1:2" ht="18.75" x14ac:dyDescent="0.3">
      <c r="A13" s="52" t="s">
        <v>25</v>
      </c>
      <c r="B13" s="54">
        <v>276767.90680999996</v>
      </c>
    </row>
    <row r="14" spans="1:2" ht="18.75" x14ac:dyDescent="0.3">
      <c r="A14" s="52" t="s">
        <v>26</v>
      </c>
      <c r="B14" s="54">
        <v>178001.89397</v>
      </c>
    </row>
    <row r="15" spans="1:2" ht="18.75" x14ac:dyDescent="0.3">
      <c r="A15" s="52" t="s">
        <v>27</v>
      </c>
      <c r="B15" s="54">
        <v>36862.599729999994</v>
      </c>
    </row>
    <row r="16" spans="1:2" ht="18.75" x14ac:dyDescent="0.3">
      <c r="A16" s="52" t="s">
        <v>28</v>
      </c>
      <c r="B16" s="54">
        <v>82832.387400000007</v>
      </c>
    </row>
    <row r="17" spans="1:2" ht="37.5" x14ac:dyDescent="0.3">
      <c r="A17" s="52" t="s">
        <v>29</v>
      </c>
      <c r="B17" s="54">
        <v>40695.065979999999</v>
      </c>
    </row>
    <row r="18" spans="1:2" ht="37.5" x14ac:dyDescent="0.3">
      <c r="A18" s="52" t="s">
        <v>12</v>
      </c>
      <c r="B18" s="54">
        <v>17038.283490000002</v>
      </c>
    </row>
    <row r="19" spans="1:2" ht="18.75" x14ac:dyDescent="0.3">
      <c r="A19" s="52" t="s">
        <v>18</v>
      </c>
      <c r="B19" s="53" t="s">
        <v>16</v>
      </c>
    </row>
    <row r="20" spans="1:2" ht="18.75" x14ac:dyDescent="0.3">
      <c r="A20" s="52" t="s">
        <v>19</v>
      </c>
      <c r="B20" s="53" t="s">
        <v>16</v>
      </c>
    </row>
    <row r="21" spans="1:2" ht="37.5" x14ac:dyDescent="0.3">
      <c r="A21" s="56" t="s">
        <v>31</v>
      </c>
      <c r="B21" s="51">
        <v>0</v>
      </c>
    </row>
    <row r="22" spans="1:2" ht="18.75" x14ac:dyDescent="0.3">
      <c r="A22" s="55" t="s">
        <v>33</v>
      </c>
      <c r="B22" s="51">
        <v>346943.92953999998</v>
      </c>
    </row>
    <row r="23" spans="1:2" ht="18.75" x14ac:dyDescent="0.3">
      <c r="A23" s="55" t="s">
        <v>34</v>
      </c>
      <c r="B23" s="51">
        <v>85627.790780000025</v>
      </c>
    </row>
    <row r="24" spans="1:2" ht="37.5" x14ac:dyDescent="0.3">
      <c r="A24" s="55" t="s">
        <v>35</v>
      </c>
      <c r="B24" s="51">
        <v>1514004.1567000004</v>
      </c>
    </row>
    <row r="25" spans="1:2" ht="18.75" x14ac:dyDescent="0.3">
      <c r="A25" s="52" t="s">
        <v>36</v>
      </c>
      <c r="B25" s="54">
        <v>305355.83925000002</v>
      </c>
    </row>
    <row r="26" spans="1:2" ht="37.5" x14ac:dyDescent="0.3">
      <c r="A26" s="52" t="s">
        <v>37</v>
      </c>
      <c r="B26" s="54">
        <v>112913.68235999999</v>
      </c>
    </row>
    <row r="27" spans="1:2" ht="56.25" x14ac:dyDescent="0.3">
      <c r="A27" s="52" t="s">
        <v>38</v>
      </c>
      <c r="B27" s="54">
        <v>161201.95209000001</v>
      </c>
    </row>
    <row r="28" spans="1:2" ht="56.25" x14ac:dyDescent="0.3">
      <c r="A28" s="52" t="s">
        <v>39</v>
      </c>
      <c r="B28" s="54">
        <v>94721.970229999992</v>
      </c>
    </row>
    <row r="29" spans="1:2" ht="37.5" x14ac:dyDescent="0.3">
      <c r="A29" s="52" t="s">
        <v>40</v>
      </c>
      <c r="B29" s="54">
        <v>92376.655240000007</v>
      </c>
    </row>
    <row r="30" spans="1:2" ht="37.5" x14ac:dyDescent="0.3">
      <c r="A30" s="52" t="s">
        <v>41</v>
      </c>
      <c r="B30" s="54">
        <v>525532.42467000009</v>
      </c>
    </row>
    <row r="31" spans="1:2" ht="37.5" x14ac:dyDescent="0.3">
      <c r="A31" s="52" t="s">
        <v>42</v>
      </c>
      <c r="B31" s="54">
        <v>221901.63286000001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Раздел 1</vt:lpstr>
      <vt:lpstr>Раздел 2 (1)</vt:lpstr>
      <vt:lpstr>Раздел 2 (2)</vt:lpstr>
      <vt:lpstr>Лист1</vt:lpstr>
      <vt:lpstr>Лист2</vt:lpstr>
      <vt:lpstr>'Раздел 1'!_edn1</vt:lpstr>
      <vt:lpstr>'Раздел 1'!_edn2</vt:lpstr>
      <vt:lpstr>'Раздел 1'!_edn3</vt:lpstr>
      <vt:lpstr>'Раздел 1'!_ednref1</vt:lpstr>
      <vt:lpstr>'Раздел 1'!_ednref2</vt:lpstr>
      <vt:lpstr>'Раздел 1'!_ednref3</vt:lpstr>
      <vt:lpstr>'Раздел 2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2019-04-23T09:51:41Z</dcterms:modified>
</cp:coreProperties>
</file>