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Уточненный годовой отчет\"/>
    </mc:Choice>
  </mc:AlternateContent>
  <bookViews>
    <workbookView xWindow="480" yWindow="135" windowWidth="24915" windowHeight="12090" tabRatio="806" activeTab="1"/>
  </bookViews>
  <sheets>
    <sheet name="Таблица 20 ДАЛЬВОСТОК" sheetId="14" r:id="rId1"/>
    <sheet name="Байкальский регион" sheetId="6" r:id="rId2"/>
    <sheet name="Арктическая зона" sheetId="8" r:id="rId3"/>
    <sheet name="СКФО" sheetId="10" r:id="rId4"/>
    <sheet name="Калининградская область" sheetId="11" r:id="rId5"/>
    <sheet name="Республика Крым" sheetId="15" r:id="rId6"/>
    <sheet name="Севастополь" sheetId="16" r:id="rId7"/>
  </sheets>
  <definedNames>
    <definedName name="_xlnm._FilterDatabase" localSheetId="2" hidden="1">'Арктическая зона'!$A$5:$I$70</definedName>
    <definedName name="_xlnm._FilterDatabase" localSheetId="1" hidden="1">'Байкальский регион'!$A$5:$I$65</definedName>
    <definedName name="_xlnm._FilterDatabase" localSheetId="4" hidden="1">'Калининградская область'!$A$5:$I$18</definedName>
    <definedName name="_xlnm._FilterDatabase" localSheetId="5" hidden="1">'Республика Крым'!$A$5:$I$17</definedName>
    <definedName name="_xlnm._FilterDatabase" localSheetId="6" hidden="1">Севастополь!$A$5:$I$16</definedName>
    <definedName name="_xlnm._FilterDatabase" localSheetId="3" hidden="1">СКФО!$A$5:$I$122</definedName>
    <definedName name="_xlnm._FilterDatabase" localSheetId="0" hidden="1">'Таблица 20 ДАЛЬВОСТОК'!$A$5:$I$147</definedName>
  </definedNames>
  <calcPr calcId="152511"/>
</workbook>
</file>

<file path=xl/calcChain.xml><?xml version="1.0" encoding="utf-8"?>
<calcChain xmlns="http://schemas.openxmlformats.org/spreadsheetml/2006/main">
  <c r="G7" i="16" l="1"/>
  <c r="I24" i="10"/>
  <c r="H16" i="6"/>
  <c r="H11" i="6" s="1"/>
  <c r="I16" i="8"/>
  <c r="H16" i="8"/>
  <c r="H71" i="14" l="1"/>
  <c r="I71" i="14"/>
  <c r="H27" i="14"/>
  <c r="I27" i="14"/>
  <c r="G27" i="14"/>
  <c r="H31" i="6"/>
  <c r="I31" i="6"/>
  <c r="I16" i="6"/>
  <c r="G16" i="6"/>
  <c r="H60" i="10"/>
  <c r="I60" i="10"/>
  <c r="H24" i="10"/>
  <c r="G24" i="10"/>
  <c r="H12" i="16"/>
  <c r="H36" i="8"/>
  <c r="I36" i="8"/>
  <c r="G7" i="11"/>
  <c r="G13" i="11"/>
  <c r="G96" i="10"/>
  <c r="I22" i="10"/>
  <c r="H22" i="10"/>
  <c r="H76" i="10"/>
  <c r="H13" i="10" s="1"/>
  <c r="I76" i="10"/>
  <c r="G76" i="10"/>
  <c r="G22" i="10"/>
  <c r="G13" i="10" s="1"/>
  <c r="I23" i="10"/>
  <c r="I14" i="10" s="1"/>
  <c r="H23" i="10"/>
  <c r="H77" i="10"/>
  <c r="I77" i="10"/>
  <c r="G77" i="10"/>
  <c r="G23" i="10"/>
  <c r="I21" i="10"/>
  <c r="H21" i="10"/>
  <c r="G21" i="10"/>
  <c r="H75" i="10"/>
  <c r="I75" i="10"/>
  <c r="G75" i="10"/>
  <c r="I18" i="10"/>
  <c r="H18" i="10"/>
  <c r="H72" i="10"/>
  <c r="I72" i="10"/>
  <c r="G72" i="10"/>
  <c r="G18" i="10"/>
  <c r="H17" i="10"/>
  <c r="I17" i="10"/>
  <c r="H71" i="10"/>
  <c r="I71" i="10"/>
  <c r="G71" i="10"/>
  <c r="G17" i="10"/>
  <c r="H74" i="10"/>
  <c r="I74" i="10"/>
  <c r="G74" i="10"/>
  <c r="H20" i="10"/>
  <c r="I20" i="10"/>
  <c r="G20" i="10"/>
  <c r="H96" i="10"/>
  <c r="I96" i="10"/>
  <c r="H73" i="10"/>
  <c r="I73" i="10"/>
  <c r="G73" i="10"/>
  <c r="H19" i="10"/>
  <c r="I19" i="10"/>
  <c r="G19" i="10"/>
  <c r="H45" i="8"/>
  <c r="I45" i="8"/>
  <c r="G45" i="8"/>
  <c r="H15" i="8"/>
  <c r="I15" i="8"/>
  <c r="G15" i="8"/>
  <c r="H44" i="8"/>
  <c r="I44" i="8"/>
  <c r="G44" i="8"/>
  <c r="H14" i="8"/>
  <c r="I14" i="8"/>
  <c r="G14" i="8"/>
  <c r="H43" i="8"/>
  <c r="I43" i="8"/>
  <c r="G43" i="8"/>
  <c r="H13" i="8"/>
  <c r="I13" i="8"/>
  <c r="I8" i="8" s="1"/>
  <c r="G13" i="8"/>
  <c r="H31" i="8"/>
  <c r="I31" i="8"/>
  <c r="G56" i="8"/>
  <c r="I26" i="8"/>
  <c r="H21" i="8"/>
  <c r="H13" i="6"/>
  <c r="I13" i="6"/>
  <c r="G13" i="6"/>
  <c r="H38" i="6"/>
  <c r="I38" i="6"/>
  <c r="G38" i="6"/>
  <c r="H40" i="6"/>
  <c r="I40" i="6"/>
  <c r="G40" i="6"/>
  <c r="H15" i="6"/>
  <c r="I15" i="6"/>
  <c r="G15" i="6"/>
  <c r="I14" i="6"/>
  <c r="H14" i="6"/>
  <c r="I39" i="6"/>
  <c r="H39" i="6"/>
  <c r="G39" i="6"/>
  <c r="G14" i="6"/>
  <c r="H26" i="6"/>
  <c r="I26" i="6"/>
  <c r="G31" i="6"/>
  <c r="G93" i="14"/>
  <c r="G84" i="14"/>
  <c r="G71" i="14"/>
  <c r="G60" i="14"/>
  <c r="G49" i="14"/>
  <c r="H38" i="14"/>
  <c r="G38" i="14"/>
  <c r="G92" i="14"/>
  <c r="H26" i="14"/>
  <c r="I26" i="14"/>
  <c r="G26" i="14"/>
  <c r="H21" i="14"/>
  <c r="I21" i="14"/>
  <c r="G21" i="14"/>
  <c r="H24" i="14"/>
  <c r="I24" i="14"/>
  <c r="G24" i="14"/>
  <c r="H84" i="14"/>
  <c r="H18" i="14"/>
  <c r="I18" i="14"/>
  <c r="G18" i="14"/>
  <c r="I86" i="14"/>
  <c r="H86" i="14"/>
  <c r="G86" i="14"/>
  <c r="H20" i="14"/>
  <c r="I20" i="14"/>
  <c r="G20" i="14"/>
  <c r="G89" i="14"/>
  <c r="I89" i="14"/>
  <c r="H89" i="14"/>
  <c r="H23" i="14"/>
  <c r="I23" i="14"/>
  <c r="G23" i="14"/>
  <c r="G85" i="14"/>
  <c r="I85" i="14"/>
  <c r="H85" i="14"/>
  <c r="I19" i="14"/>
  <c r="H19" i="14"/>
  <c r="G19" i="14"/>
  <c r="I91" i="14"/>
  <c r="H91" i="14"/>
  <c r="G91" i="14"/>
  <c r="H25" i="14"/>
  <c r="I25" i="14"/>
  <c r="I15" i="14" s="1"/>
  <c r="G25" i="14"/>
  <c r="H88" i="14"/>
  <c r="I88" i="14"/>
  <c r="G88" i="14"/>
  <c r="H22" i="14"/>
  <c r="I22" i="14"/>
  <c r="G22" i="14"/>
  <c r="H105" i="10"/>
  <c r="I105" i="10"/>
  <c r="G105" i="10"/>
  <c r="H114" i="10"/>
  <c r="I114" i="10"/>
  <c r="G114" i="10"/>
  <c r="H61" i="8"/>
  <c r="H46" i="8"/>
  <c r="I61" i="8"/>
  <c r="G61" i="8"/>
  <c r="H66" i="8"/>
  <c r="I66" i="8"/>
  <c r="G66" i="8"/>
  <c r="H61" i="6"/>
  <c r="I61" i="6"/>
  <c r="G61" i="6"/>
  <c r="H56" i="6"/>
  <c r="I56" i="6"/>
  <c r="G56" i="6"/>
  <c r="I87" i="14"/>
  <c r="H87" i="14"/>
  <c r="H104" i="14"/>
  <c r="I104" i="14"/>
  <c r="H90" i="14"/>
  <c r="I84" i="14"/>
  <c r="I38" i="14"/>
  <c r="H49" i="14"/>
  <c r="G87" i="14"/>
  <c r="G90" i="14"/>
  <c r="I90" i="14"/>
  <c r="H92" i="14"/>
  <c r="I92" i="14"/>
  <c r="H83" i="14"/>
  <c r="I83" i="14"/>
  <c r="H137" i="14"/>
  <c r="I137" i="14"/>
  <c r="G137" i="14"/>
  <c r="H8" i="6" l="1"/>
  <c r="H9" i="6"/>
  <c r="I9" i="6"/>
  <c r="I8" i="6"/>
  <c r="G8" i="6"/>
  <c r="G10" i="8"/>
  <c r="I10" i="8"/>
  <c r="G9" i="8"/>
  <c r="I13" i="10"/>
  <c r="G14" i="10"/>
  <c r="H14" i="10"/>
  <c r="H12" i="10"/>
  <c r="G12" i="10"/>
  <c r="I12" i="10"/>
  <c r="G11" i="10"/>
  <c r="I8" i="10"/>
  <c r="H9" i="10"/>
  <c r="H8" i="10"/>
  <c r="I9" i="10"/>
  <c r="G9" i="10"/>
  <c r="G8" i="10"/>
  <c r="I11" i="10"/>
  <c r="H11" i="10"/>
  <c r="H10" i="10"/>
  <c r="I10" i="10"/>
  <c r="G10" i="10"/>
  <c r="H10" i="8"/>
  <c r="G8" i="8"/>
  <c r="I9" i="8"/>
  <c r="H9" i="8"/>
  <c r="H8" i="8"/>
  <c r="G10" i="6"/>
  <c r="I10" i="6"/>
  <c r="H10" i="6"/>
  <c r="G9" i="6"/>
  <c r="G9" i="14"/>
  <c r="H13" i="14"/>
  <c r="I8" i="14"/>
  <c r="H16" i="14"/>
  <c r="I16" i="14"/>
  <c r="G16" i="14"/>
  <c r="I11" i="14"/>
  <c r="G13" i="14"/>
  <c r="G8" i="14"/>
  <c r="G11" i="14"/>
  <c r="H11" i="14"/>
  <c r="G14" i="14"/>
  <c r="H14" i="14"/>
  <c r="I14" i="14"/>
  <c r="H8" i="14"/>
  <c r="I10" i="14"/>
  <c r="H10" i="14"/>
  <c r="G10" i="14"/>
  <c r="I12" i="14"/>
  <c r="H15" i="14"/>
  <c r="I9" i="14"/>
  <c r="I13" i="14"/>
  <c r="H12" i="14"/>
  <c r="G15" i="14"/>
  <c r="G12" i="14"/>
  <c r="H9" i="14"/>
  <c r="H126" i="14"/>
  <c r="I126" i="14"/>
  <c r="G126" i="14"/>
  <c r="H115" i="14"/>
  <c r="I115" i="14"/>
  <c r="G115" i="14"/>
  <c r="H93" i="14"/>
  <c r="I93" i="14"/>
  <c r="G104" i="14"/>
  <c r="H60" i="14"/>
  <c r="I60" i="14"/>
  <c r="I49" i="14"/>
  <c r="G17" i="14"/>
  <c r="H87" i="10"/>
  <c r="I87" i="10"/>
  <c r="G87" i="10"/>
  <c r="H78" i="10"/>
  <c r="H69" i="10" s="1"/>
  <c r="I78" i="10"/>
  <c r="I69" i="10" s="1"/>
  <c r="G78" i="10"/>
  <c r="G60" i="10"/>
  <c r="H42" i="10"/>
  <c r="I42" i="10"/>
  <c r="H51" i="10"/>
  <c r="I51" i="10"/>
  <c r="G51" i="10"/>
  <c r="G42" i="10"/>
  <c r="G15" i="10" s="1"/>
  <c r="H41" i="6"/>
  <c r="I41" i="6"/>
  <c r="G41" i="6"/>
  <c r="H46" i="6"/>
  <c r="I46" i="6"/>
  <c r="G46" i="6"/>
  <c r="H51" i="6"/>
  <c r="I51" i="6"/>
  <c r="G51" i="6"/>
  <c r="G26" i="6"/>
  <c r="H21" i="6"/>
  <c r="I21" i="6"/>
  <c r="I11" i="6" s="1"/>
  <c r="G21" i="6"/>
  <c r="G36" i="8"/>
  <c r="G31" i="8"/>
  <c r="I21" i="8"/>
  <c r="I11" i="8" s="1"/>
  <c r="G21" i="8"/>
  <c r="H26" i="8"/>
  <c r="H11" i="8" s="1"/>
  <c r="G26" i="8"/>
  <c r="I46" i="8"/>
  <c r="G46" i="8"/>
  <c r="G41" i="8" s="1"/>
  <c r="H51" i="8"/>
  <c r="H41" i="8" s="1"/>
  <c r="I51" i="8"/>
  <c r="G51" i="8"/>
  <c r="H56" i="8"/>
  <c r="I56" i="8"/>
  <c r="G82" i="14" l="1"/>
  <c r="G6" i="14" s="1"/>
  <c r="H6" i="8"/>
  <c r="I15" i="10"/>
  <c r="H15" i="10"/>
  <c r="G69" i="10"/>
  <c r="G6" i="10" s="1"/>
  <c r="G11" i="8"/>
  <c r="G6" i="8" s="1"/>
  <c r="I41" i="8"/>
  <c r="I6" i="8" s="1"/>
  <c r="I36" i="6"/>
  <c r="I6" i="6" s="1"/>
  <c r="H36" i="6"/>
  <c r="H6" i="6" s="1"/>
  <c r="G11" i="6"/>
  <c r="G36" i="6"/>
  <c r="I82" i="14"/>
  <c r="H82" i="14"/>
  <c r="H17" i="14"/>
  <c r="I17" i="14"/>
  <c r="I12" i="16"/>
  <c r="H13" i="11"/>
  <c r="I13" i="11"/>
  <c r="H7" i="11"/>
  <c r="I7" i="11"/>
  <c r="G6" i="11"/>
  <c r="H7" i="15"/>
  <c r="I7" i="15"/>
  <c r="G7" i="15"/>
  <c r="H13" i="15"/>
  <c r="I13" i="15"/>
  <c r="G13" i="15"/>
  <c r="H7" i="16"/>
  <c r="I7" i="16"/>
  <c r="G12" i="16"/>
  <c r="G6" i="16" s="1"/>
  <c r="H6" i="16" l="1"/>
  <c r="I6" i="16"/>
  <c r="H6" i="15"/>
  <c r="I6" i="11"/>
  <c r="H6" i="11"/>
  <c r="H6" i="10"/>
  <c r="I6" i="10"/>
  <c r="G6" i="6"/>
  <c r="H6" i="14"/>
  <c r="I6" i="14"/>
  <c r="G6" i="15"/>
  <c r="I6" i="15"/>
</calcChain>
</file>

<file path=xl/sharedStrings.xml><?xml version="1.0" encoding="utf-8"?>
<sst xmlns="http://schemas.openxmlformats.org/spreadsheetml/2006/main" count="1414" uniqueCount="78">
  <si>
    <t>Государственная программа Российской Федерации "Социальная поддержка граждан"</t>
  </si>
  <si>
    <t>Республика Саха (Якутия)</t>
  </si>
  <si>
    <t>Камчатский край</t>
  </si>
  <si>
    <t>Приморский край</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</si>
  <si>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</si>
  <si>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</si>
  <si>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</si>
  <si>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</si>
  <si>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</si>
  <si>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</si>
  <si>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t>
  </si>
  <si>
    <t>Подпрограмма 3 "Обеспечение государственной поддержки семей, имеющих детей"</t>
  </si>
  <si>
    <t>Дальневосточный федеральный округ - всего</t>
  </si>
  <si>
    <t>в том числе:</t>
  </si>
  <si>
    <t>Подпрограмма 1 "Обеспечение мер социальной поддержки отдельных категорий граждан"</t>
  </si>
  <si>
    <t>Основное мероприятие 1.1 "Оказание мер государственной поддержки гражданам, подвергшимся воздействию радиации вследствии радиационных аварий и ядерных испытаний" (субвенция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</si>
  <si>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Основное мероприятие 1.7 "Предоставление социальных доплат к пенсии"</t>
  </si>
  <si>
    <t>Основное мероприятие 1.8 "Оказание мер социальной поддержки по оплате жилищно-коммунальных услуг отдельным категориям граждан" (субвенция на оплату жилищно-коммунальных услуг отдельным категориям граждан)</t>
  </si>
  <si>
    <t>Основное мероприятие 1.11 "Оказание мер социальной поддержки лицам, награжденным нагрудным знаком "Почетный донор России" (субвенция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</si>
  <si>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Основное мероприятие 1.12 "Оказание мер социальной поддержки гражданам при возникновении поствакционных осложнений" (субвенция на выплату государственного единовременного пособия и ежемесячной денежной компенсации гражданам при возникновении поствакционных осложнений в соответствии с Федеральным законом "Об иммунопрофилактике инфекционных болезней")</t>
  </si>
  <si>
    <t>Основное мероприятие 3.1 "Оказание мер государственной поддержки в связи с беременностью и родами, а также гражданам, имеющим детей" (субвенции на выплату государственных пособий лицам, не подлежащим обязательному социальному страхованию на случай временной нетрудоспособности в связи с материнством, и лицам, уволенным в связи с ликвидацией организации (прекращением деятельности, полномочий физическими лицами), в соответствии с Федеральным законом "О государственных пособиях гражданам, имеющим детей")</t>
  </si>
  <si>
    <t>Основное мероприятие 3.1 "Оказание мер государственной поддержки в связи с беременностью и родами, а также гражданам, имеющим детей" (субвенции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N 81-ФЗ "О государственных пособиях гражданам, имеющим детей")</t>
  </si>
  <si>
    <t>Основное мероприятие 3.4 "Оказание социальной поддержки многодетным семьям" (субсидии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t>
  </si>
  <si>
    <t>Основное мероприятие 3.7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(субвенция на выплату единовременного пособия при всех формах устройства детей, лишенных родительского попечения, в семью)</t>
  </si>
  <si>
    <r>
      <rPr>
        <sz val="11"/>
        <rFont val="Times New Roman"/>
        <family val="1"/>
        <charset val="204"/>
      </rPr>
      <t>кассовое исполнение</t>
    </r>
  </si>
  <si>
    <r>
      <rPr>
        <sz val="11"/>
        <rFont val="Times New Roman"/>
        <family val="1"/>
        <charset val="204"/>
      </rPr>
      <t>ВР</t>
    </r>
  </si>
  <si>
    <r>
      <rPr>
        <sz val="11"/>
        <rFont val="Times New Roman"/>
        <family val="1"/>
        <charset val="204"/>
      </rPr>
      <t>ЦСР</t>
    </r>
  </si>
  <si>
    <r>
      <rPr>
        <sz val="11"/>
        <rFont val="Times New Roman"/>
        <family val="1"/>
        <charset val="204"/>
      </rPr>
      <t>Рз</t>
    </r>
    <r>
      <rPr>
        <sz val="11"/>
        <color rgb="FF000000"/>
        <rFont val="Times New Roman"/>
        <family val="1"/>
        <charset val="204"/>
      </rPr>
      <t xml:space="preserve">
</t>
    </r>
    <r>
      <rPr>
        <sz val="11"/>
        <color rgb="FF000000"/>
        <rFont val="Times New Roman"/>
        <family val="1"/>
        <charset val="204"/>
      </rPr>
      <t>Пр</t>
    </r>
  </si>
  <si>
    <r>
      <rPr>
        <sz val="11"/>
        <rFont val="Times New Roman"/>
        <family val="1"/>
        <charset val="204"/>
      </rPr>
      <t>ГРБС</t>
    </r>
  </si>
  <si>
    <r>
      <rPr>
        <sz val="11"/>
        <rFont val="Times New Roman"/>
        <family val="1"/>
        <charset val="204"/>
      </rPr>
      <t>Расходы (тыс. руб.), годы</t>
    </r>
  </si>
  <si>
    <r>
      <rPr>
        <sz val="11"/>
        <rFont val="Times New Roman"/>
        <family val="1"/>
        <charset val="204"/>
      </rPr>
      <t>Код бюджетной классификации</t>
    </r>
  </si>
  <si>
    <r>
      <rPr>
        <sz val="11"/>
        <rFont val="Times New Roman"/>
        <family val="1"/>
        <charset val="204"/>
      </rPr>
      <t>Наименование государственной программы, подпрограммы государственной программы, федеральной целевой программы (подпрограммы федеральной целевой программы), ведомственной целевой программы, основного мероприятия</t>
    </r>
  </si>
  <si>
    <t>074</t>
  </si>
  <si>
    <t>056</t>
  </si>
  <si>
    <t>0330450840</t>
  </si>
  <si>
    <t>1004</t>
  </si>
  <si>
    <t>0330752600</t>
  </si>
  <si>
    <t>530</t>
  </si>
  <si>
    <t>0310751530</t>
  </si>
  <si>
    <t>0310852500</t>
  </si>
  <si>
    <t>0310151370</t>
  </si>
  <si>
    <t>0311152200</t>
  </si>
  <si>
    <t>0311252400</t>
  </si>
  <si>
    <t>0330152700</t>
  </si>
  <si>
    <t>0330153800</t>
  </si>
  <si>
    <t>Приоритетная территория, субъект Российской Федерации</t>
  </si>
  <si>
    <t>Арктическая зона</t>
  </si>
  <si>
    <t>Байкальский регион</t>
  </si>
  <si>
    <t>сводная бюджетная роспись, план на 01.01.2018</t>
  </si>
  <si>
    <t>сводная бюджетная роспись на 31.12.2018</t>
  </si>
  <si>
    <t>Мурманская область</t>
  </si>
  <si>
    <t>Ненецкий автономный округ</t>
  </si>
  <si>
    <t>Ямало-Ненецкий автономный округ</t>
  </si>
  <si>
    <t xml:space="preserve">Республика Бурятия </t>
  </si>
  <si>
    <t>Забайкальский край</t>
  </si>
  <si>
    <t>Иркутская область</t>
  </si>
  <si>
    <t>Калининградская область</t>
  </si>
  <si>
    <t>Республика Крым</t>
  </si>
  <si>
    <t>г. Севастополь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</si>
  <si>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</si>
  <si>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</si>
  <si>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</si>
  <si>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</si>
  <si>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</si>
  <si>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</si>
  <si>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</si>
  <si>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</si>
  <si>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Основное мероприятие 3.7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(субсидия на предоставление жилых помещений детям-сиротам)</t>
  </si>
  <si>
    <t>0330750820</t>
  </si>
  <si>
    <t>0330750280</t>
  </si>
  <si>
    <t xml:space="preserve">Основное мероприятие 3.7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</si>
  <si>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Арктическая зона Российской Федерации</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</si>
  <si>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Северо-Кавказский федеральный округ</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</si>
  <si>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Дальний Восток</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</si>
  <si>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Байкальский регион</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</si>
  <si>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Калининградская область</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</si>
  <si>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г. Севастополь</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</si>
  <si>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Республика Крым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</si>
</sst>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
  </numFmts>
  <fonts count="10" x14ac:knownFonts="1">
    <font>
      <sz val="11"/>
      <color theme="1"/>
      <name val="Calibri"/>
      <family val="2"/>
      <charset val="204"/>
      <scheme val="minor"/>
    </font>
    <font>
      <sz val="13"/>
      <color theme="1"/>
      <name val="Times New Roman"/>
      <family val="1"/>
      <charset val="204"/>
    </font>
    <font>
      <sz val="11"/>
      <name val="Calibri"/>
      <family val="2"/>
      <charset val="204"/>
    </font>
    <font>
      <sz val="11"/>
      <name val="Times New Roman"/>
      <family val="1"/>
      <charset val="204"/>
    </font>
    <font>
      <b/>
      <sz val="11"/>
      <name val="Times New Roman"/>
      <family val="1"/>
      <charset val="204"/>
    </font>
    <font>
      <sz val="11"/>
      <color rgb="FF000000"/>
      <name val="Times New Roman"/>
      <family val="1"/>
      <charset val="204"/>
    </font>
    <font>
      <sz val="11"/>
      <name val="Times New Roman"/>
      <family val="1"/>
      <charset val="204"/>
    </font>
    <font>
      <b/>
      <sz val="14"/>
      <name val="Times New Roman"/>
      <family val="1"/>
      <charset val="204"/>
    </font>
    <font>
      <sz val="11"/>
      <color theme="1"/>
      <name val="Calibri"/>
      <family val="2"/>
      <charset val="204"/>
      <scheme val="minor"/>
    </font>
    <font>
      <sz val="14"/>
      <color indexed="8"/>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 fillId="0" borderId="0"/>
    <xf numFmtId="43" fontId="8" fillId="0" borderId="0" applyFont="0" applyFill="0" applyBorder="0" applyAlignment="0" applyProtection="0"/>
  </cellStyleXfs>
  <cellXfs count="51">
    <xf numFmtId="0" fontId="0" fillId="0" borderId="0" xfId="0"/>
    <xf numFmtId="164" fontId="0" fillId="0" borderId="0" xfId="0" applyNumberFormat="1"/>
    <xf numFmtId="0" fontId="4" fillId="2" borderId="1" xfId="1" applyNumberFormat="1" applyFont="1" applyFill="1" applyBorder="1" applyAlignment="1">
      <alignment horizontal="center" vertical="top" wrapText="1"/>
    </xf>
    <xf numFmtId="164" fontId="4" fillId="2" borderId="9" xfId="1" applyNumberFormat="1" applyFont="1" applyFill="1" applyBorder="1" applyAlignment="1">
      <alignment horizontal="center" vertical="top" wrapText="1"/>
    </xf>
    <xf numFmtId="0" fontId="4" fillId="2" borderId="8" xfId="1" applyNumberFormat="1" applyFont="1" applyFill="1" applyBorder="1" applyAlignment="1">
      <alignment horizontal="center" vertical="top" wrapText="1"/>
    </xf>
    <xf numFmtId="0" fontId="4" fillId="2" borderId="9" xfId="1" applyNumberFormat="1" applyFont="1" applyFill="1" applyBorder="1" applyAlignment="1">
      <alignment horizontal="center" vertical="top" wrapText="1"/>
    </xf>
    <xf numFmtId="0" fontId="1" fillId="2" borderId="8"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0" fontId="1" fillId="2" borderId="11" xfId="0" applyFont="1" applyFill="1" applyBorder="1" applyAlignment="1">
      <alignment horizontal="left" vertical="top" wrapText="1"/>
    </xf>
    <xf numFmtId="49" fontId="1" fillId="2" borderId="1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1" fillId="2" borderId="11" xfId="0"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5" fontId="1" fillId="2" borderId="9" xfId="0" applyNumberFormat="1" applyFont="1" applyFill="1" applyBorder="1" applyAlignment="1">
      <alignment horizontal="center" vertical="top" wrapText="1"/>
    </xf>
    <xf numFmtId="0" fontId="1" fillId="2" borderId="8" xfId="0" applyFont="1" applyFill="1" applyBorder="1" applyAlignment="1">
      <alignment vertical="top" wrapText="1"/>
    </xf>
    <xf numFmtId="2" fontId="1" fillId="2" borderId="1" xfId="0" applyNumberFormat="1" applyFont="1" applyFill="1" applyBorder="1" applyAlignment="1">
      <alignment horizontal="center" vertical="top" wrapText="1"/>
    </xf>
    <xf numFmtId="2" fontId="1" fillId="2" borderId="9" xfId="0" applyNumberFormat="1" applyFont="1" applyFill="1" applyBorder="1" applyAlignment="1">
      <alignment horizontal="center" vertical="top" wrapText="1"/>
    </xf>
    <xf numFmtId="43" fontId="1" fillId="2" borderId="1" xfId="2" applyFont="1" applyFill="1" applyBorder="1" applyAlignment="1">
      <alignment horizontal="center" vertical="top" wrapText="1"/>
    </xf>
    <xf numFmtId="43" fontId="1" fillId="2" borderId="9" xfId="2" applyFont="1" applyFill="1" applyBorder="1" applyAlignment="1">
      <alignment horizontal="center" vertical="top" wrapText="1"/>
    </xf>
    <xf numFmtId="43" fontId="0" fillId="2" borderId="1" xfId="2" applyFont="1" applyFill="1" applyBorder="1"/>
    <xf numFmtId="4" fontId="0" fillId="0" borderId="0" xfId="0" applyNumberFormat="1"/>
    <xf numFmtId="43" fontId="0" fillId="0" borderId="0" xfId="2" applyFont="1"/>
    <xf numFmtId="43" fontId="1" fillId="2" borderId="1" xfId="2"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0" xfId="0" quotePrefix="1"/>
    <xf numFmtId="43" fontId="9" fillId="0" borderId="1" xfId="2" applyFont="1" applyFill="1" applyBorder="1" applyAlignment="1">
      <alignment horizontal="right" vertical="top"/>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top" wrapText="1"/>
    </xf>
    <xf numFmtId="43" fontId="1" fillId="0" borderId="1" xfId="2" applyFont="1" applyFill="1" applyBorder="1" applyAlignment="1">
      <alignment horizontal="center" vertical="top" wrapText="1"/>
    </xf>
    <xf numFmtId="43" fontId="1" fillId="0" borderId="9" xfId="2" applyFont="1" applyFill="1" applyBorder="1" applyAlignment="1">
      <alignment horizontal="center" vertical="top" wrapText="1"/>
    </xf>
    <xf numFmtId="43" fontId="1" fillId="2" borderId="9" xfId="2" applyFont="1" applyFill="1" applyBorder="1" applyAlignment="1">
      <alignment horizontal="center" vertical="center" wrapText="1"/>
    </xf>
    <xf numFmtId="0" fontId="1" fillId="2" borderId="8" xfId="0" applyFont="1" applyFill="1" applyBorder="1" applyAlignment="1">
      <alignment vertical="top" wrapText="1"/>
    </xf>
    <xf numFmtId="0" fontId="1" fillId="2" borderId="10" xfId="0" applyFont="1" applyFill="1" applyBorder="1" applyAlignment="1">
      <alignment vertical="top" wrapText="1"/>
    </xf>
    <xf numFmtId="0" fontId="7" fillId="2" borderId="3" xfId="0" applyNumberFormat="1" applyFont="1" applyFill="1" applyBorder="1" applyAlignment="1">
      <alignment horizontal="right" wrapText="1"/>
    </xf>
    <xf numFmtId="0" fontId="3" fillId="2" borderId="4" xfId="0" applyNumberFormat="1" applyFont="1" applyFill="1" applyBorder="1" applyAlignment="1">
      <alignment horizontal="right" wrapText="1"/>
    </xf>
    <xf numFmtId="0" fontId="3" fillId="2" borderId="5" xfId="0" applyNumberFormat="1" applyFont="1" applyFill="1" applyBorder="1" applyAlignment="1">
      <alignment horizontal="right" wrapText="1"/>
    </xf>
    <xf numFmtId="0" fontId="7" fillId="2" borderId="6"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4" fillId="2" borderId="8" xfId="1" applyNumberFormat="1" applyFont="1" applyFill="1" applyBorder="1" applyAlignment="1">
      <alignment horizontal="center" vertical="top" wrapText="1"/>
    </xf>
    <xf numFmtId="0" fontId="6" fillId="2" borderId="1" xfId="1" applyNumberFormat="1" applyFont="1" applyFill="1" applyBorder="1" applyAlignment="1">
      <alignment horizontal="center" vertical="top" wrapText="1"/>
    </xf>
    <xf numFmtId="0" fontId="4" fillId="2" borderId="1" xfId="1" applyNumberFormat="1" applyFont="1" applyFill="1" applyBorder="1" applyAlignment="1">
      <alignment horizontal="center" vertical="top" wrapText="1"/>
    </xf>
    <xf numFmtId="164" fontId="4" fillId="2" borderId="1" xfId="1" applyNumberFormat="1" applyFont="1" applyFill="1" applyBorder="1" applyAlignment="1">
      <alignment horizontal="center" vertical="top" wrapText="1"/>
    </xf>
    <xf numFmtId="164" fontId="4" fillId="2" borderId="9" xfId="1" applyNumberFormat="1" applyFont="1" applyFill="1" applyBorder="1" applyAlignment="1">
      <alignment horizontal="center" vertical="top"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zoomScale="90" zoomScaleNormal="90" workbookViewId="0">
      <selection activeCell="B3" sqref="B3:B4"/>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7" width="18.7109375" style="1" customWidth="1"/>
    <col min="8" max="8" width="22.85546875" style="1" customWidth="1"/>
    <col min="9" max="9" width="22.5703125" style="1" customWidth="1"/>
    <col min="11" max="12" width="11" bestFit="1" customWidth="1"/>
  </cols>
  <sheetData>
    <row r="1" spans="1:9" ht="27.75" customHeight="1" x14ac:dyDescent="0.3">
      <c r="A1" s="40"/>
      <c r="B1" s="41"/>
      <c r="C1" s="41"/>
      <c r="D1" s="41"/>
      <c r="E1" s="41"/>
      <c r="F1" s="41"/>
      <c r="G1" s="41"/>
      <c r="H1" s="41"/>
      <c r="I1" s="42"/>
    </row>
    <row r="2" spans="1:9" ht="48" customHeight="1" x14ac:dyDescent="0.25">
      <c r="A2" s="43" t="s">
        <v>73</v>
      </c>
      <c r="B2" s="44"/>
      <c r="C2" s="44"/>
      <c r="D2" s="44"/>
      <c r="E2" s="44"/>
      <c r="F2" s="44"/>
      <c r="G2" s="44"/>
      <c r="H2" s="44"/>
      <c r="I2" s="45"/>
    </row>
    <row r="3" spans="1:9" x14ac:dyDescent="0.25">
      <c r="A3" s="46" t="s">
        <v>31</v>
      </c>
      <c r="B3" s="47" t="s">
        <v>45</v>
      </c>
      <c r="C3" s="48" t="s">
        <v>30</v>
      </c>
      <c r="D3" s="48"/>
      <c r="E3" s="48"/>
      <c r="F3" s="48"/>
      <c r="G3" s="49" t="s">
        <v>29</v>
      </c>
      <c r="H3" s="49"/>
      <c r="I3" s="50"/>
    </row>
    <row r="4" spans="1:9" ht="129" customHeight="1" x14ac:dyDescent="0.25">
      <c r="A4" s="46"/>
      <c r="B4" s="48"/>
      <c r="C4" s="2" t="s">
        <v>28</v>
      </c>
      <c r="D4" s="2" t="s">
        <v>27</v>
      </c>
      <c r="E4" s="2" t="s">
        <v>26</v>
      </c>
      <c r="F4" s="2" t="s">
        <v>25</v>
      </c>
      <c r="G4" s="16" t="s">
        <v>48</v>
      </c>
      <c r="H4" s="16" t="s">
        <v>49</v>
      </c>
      <c r="I4" s="3" t="s">
        <v>24</v>
      </c>
    </row>
    <row r="5" spans="1:9" x14ac:dyDescent="0.25">
      <c r="A5" s="4">
        <v>1</v>
      </c>
      <c r="B5" s="2">
        <v>2</v>
      </c>
      <c r="C5" s="2">
        <v>3</v>
      </c>
      <c r="D5" s="2">
        <v>4</v>
      </c>
      <c r="E5" s="2">
        <v>5</v>
      </c>
      <c r="F5" s="2">
        <v>6</v>
      </c>
      <c r="G5" s="2">
        <v>7</v>
      </c>
      <c r="H5" s="2">
        <v>8</v>
      </c>
      <c r="I5" s="5">
        <v>9</v>
      </c>
    </row>
    <row r="6" spans="1:9" ht="49.5" customHeight="1" x14ac:dyDescent="0.25">
      <c r="A6" s="38" t="s">
        <v>0</v>
      </c>
      <c r="B6" s="7" t="s">
        <v>12</v>
      </c>
      <c r="C6" s="8" t="s">
        <v>10</v>
      </c>
      <c r="D6" s="8" t="s">
        <v>10</v>
      </c>
      <c r="E6" s="8" t="s">
        <v>10</v>
      </c>
      <c r="F6" s="8" t="s">
        <v>10</v>
      </c>
      <c r="G6" s="9">
        <f>SUM(G17+G82)</f>
        <v>15462112.899999999</v>
      </c>
      <c r="H6" s="22">
        <f t="shared" ref="H6:I6" si="0">SUM(H17+H82)</f>
        <v>15338746.244369999</v>
      </c>
      <c r="I6" s="22">
        <f t="shared" si="0"/>
        <v>14962407.715049997</v>
      </c>
    </row>
    <row r="7" spans="1:9" ht="16.5" customHeight="1" x14ac:dyDescent="0.25">
      <c r="A7" s="38"/>
      <c r="B7" s="10" t="s">
        <v>13</v>
      </c>
      <c r="C7" s="8"/>
      <c r="D7" s="8"/>
      <c r="E7" s="8"/>
      <c r="F7" s="8"/>
      <c r="G7" s="9"/>
      <c r="H7" s="17"/>
      <c r="I7" s="18"/>
    </row>
    <row r="8" spans="1:9" ht="33" customHeight="1" x14ac:dyDescent="0.25">
      <c r="A8" s="38"/>
      <c r="B8" s="10" t="s">
        <v>1</v>
      </c>
      <c r="C8" s="8" t="s">
        <v>10</v>
      </c>
      <c r="D8" s="8" t="s">
        <v>10</v>
      </c>
      <c r="E8" s="8" t="s">
        <v>10</v>
      </c>
      <c r="F8" s="8" t="s">
        <v>10</v>
      </c>
      <c r="G8" s="9">
        <f t="shared" ref="G8:G16" si="1">G18+G84</f>
        <v>3303101.9</v>
      </c>
      <c r="H8" s="9">
        <f t="shared" ref="H8:I8" si="2">H18+H84</f>
        <v>3645219.9696300002</v>
      </c>
      <c r="I8" s="9">
        <f t="shared" si="2"/>
        <v>3613897.8475200003</v>
      </c>
    </row>
    <row r="9" spans="1:9" ht="16.5" customHeight="1" x14ac:dyDescent="0.25">
      <c r="A9" s="38"/>
      <c r="B9" s="10" t="s">
        <v>2</v>
      </c>
      <c r="C9" s="8" t="s">
        <v>10</v>
      </c>
      <c r="D9" s="8" t="s">
        <v>10</v>
      </c>
      <c r="E9" s="8" t="s">
        <v>10</v>
      </c>
      <c r="F9" s="8" t="s">
        <v>10</v>
      </c>
      <c r="G9" s="9">
        <f t="shared" si="1"/>
        <v>1184894.8999999999</v>
      </c>
      <c r="H9" s="9">
        <f t="shared" ref="H9:I9" si="3">H19+H85</f>
        <v>1206016.8090000001</v>
      </c>
      <c r="I9" s="9">
        <f t="shared" si="3"/>
        <v>1204152.3194600001</v>
      </c>
    </row>
    <row r="10" spans="1:9" ht="16.5" customHeight="1" x14ac:dyDescent="0.25">
      <c r="A10" s="38"/>
      <c r="B10" s="10" t="s">
        <v>3</v>
      </c>
      <c r="C10" s="8" t="s">
        <v>10</v>
      </c>
      <c r="D10" s="8" t="s">
        <v>10</v>
      </c>
      <c r="E10" s="8" t="s">
        <v>10</v>
      </c>
      <c r="F10" s="8" t="s">
        <v>10</v>
      </c>
      <c r="G10" s="9">
        <f t="shared" si="1"/>
        <v>3985824.7</v>
      </c>
      <c r="H10" s="9">
        <f t="shared" ref="H10:I10" si="4">H20+H86</f>
        <v>3727434.8820000002</v>
      </c>
      <c r="I10" s="9">
        <f t="shared" si="4"/>
        <v>3430942.95101</v>
      </c>
    </row>
    <row r="11" spans="1:9" ht="16.5" customHeight="1" x14ac:dyDescent="0.25">
      <c r="A11" s="38"/>
      <c r="B11" s="10" t="s">
        <v>4</v>
      </c>
      <c r="C11" s="8" t="s">
        <v>10</v>
      </c>
      <c r="D11" s="8" t="s">
        <v>10</v>
      </c>
      <c r="E11" s="8" t="s">
        <v>10</v>
      </c>
      <c r="F11" s="8" t="s">
        <v>10</v>
      </c>
      <c r="G11" s="9">
        <f t="shared" si="1"/>
        <v>3247611.9000000004</v>
      </c>
      <c r="H11" s="9">
        <f t="shared" ref="H11:I11" si="5">H21+H87</f>
        <v>3160957.4032600001</v>
      </c>
      <c r="I11" s="9">
        <f t="shared" si="5"/>
        <v>3159967.2340400005</v>
      </c>
    </row>
    <row r="12" spans="1:9" ht="16.5" customHeight="1" x14ac:dyDescent="0.25">
      <c r="A12" s="38"/>
      <c r="B12" s="10" t="s">
        <v>5</v>
      </c>
      <c r="C12" s="8" t="s">
        <v>10</v>
      </c>
      <c r="D12" s="8" t="s">
        <v>10</v>
      </c>
      <c r="E12" s="8" t="s">
        <v>10</v>
      </c>
      <c r="F12" s="8" t="s">
        <v>10</v>
      </c>
      <c r="G12" s="9">
        <f t="shared" si="1"/>
        <v>1735107.1</v>
      </c>
      <c r="H12" s="9">
        <f t="shared" ref="H12:I12" si="6">H22+H88</f>
        <v>1631027.0480000002</v>
      </c>
      <c r="I12" s="9">
        <f t="shared" si="6"/>
        <v>1617606.3520800001</v>
      </c>
    </row>
    <row r="13" spans="1:9" ht="33" customHeight="1" x14ac:dyDescent="0.25">
      <c r="A13" s="38"/>
      <c r="B13" s="10" t="s">
        <v>6</v>
      </c>
      <c r="C13" s="8" t="s">
        <v>10</v>
      </c>
      <c r="D13" s="8" t="s">
        <v>10</v>
      </c>
      <c r="E13" s="8" t="s">
        <v>10</v>
      </c>
      <c r="F13" s="8" t="s">
        <v>10</v>
      </c>
      <c r="G13" s="9">
        <f t="shared" si="1"/>
        <v>401955.69999999995</v>
      </c>
      <c r="H13" s="9">
        <f t="shared" ref="H13:I13" si="7">H23+H89</f>
        <v>414414.86439999996</v>
      </c>
      <c r="I13" s="9">
        <f t="shared" si="7"/>
        <v>409487.17807999998</v>
      </c>
    </row>
    <row r="14" spans="1:9" ht="33" customHeight="1" x14ac:dyDescent="0.25">
      <c r="A14" s="38"/>
      <c r="B14" s="10" t="s">
        <v>7</v>
      </c>
      <c r="C14" s="8" t="s">
        <v>10</v>
      </c>
      <c r="D14" s="8" t="s">
        <v>10</v>
      </c>
      <c r="E14" s="8" t="s">
        <v>10</v>
      </c>
      <c r="F14" s="8" t="s">
        <v>10</v>
      </c>
      <c r="G14" s="9">
        <f t="shared" si="1"/>
        <v>933404.8</v>
      </c>
      <c r="H14" s="9">
        <f t="shared" ref="H14:I14" si="8">H24+H90</f>
        <v>885610.85207999998</v>
      </c>
      <c r="I14" s="9">
        <f t="shared" si="8"/>
        <v>862559.54740000004</v>
      </c>
    </row>
    <row r="15" spans="1:9" ht="49.5" customHeight="1" x14ac:dyDescent="0.25">
      <c r="A15" s="38"/>
      <c r="B15" s="10" t="s">
        <v>8</v>
      </c>
      <c r="C15" s="8" t="s">
        <v>10</v>
      </c>
      <c r="D15" s="8" t="s">
        <v>10</v>
      </c>
      <c r="E15" s="8" t="s">
        <v>10</v>
      </c>
      <c r="F15" s="8" t="s">
        <v>10</v>
      </c>
      <c r="G15" s="9">
        <f t="shared" si="1"/>
        <v>481034.19999999995</v>
      </c>
      <c r="H15" s="9">
        <f t="shared" ref="H15:I15" si="9">H25+H91</f>
        <v>495808.10399999999</v>
      </c>
      <c r="I15" s="9">
        <f t="shared" si="9"/>
        <v>492581.77893999993</v>
      </c>
    </row>
    <row r="16" spans="1:9" ht="33" customHeight="1" x14ac:dyDescent="0.25">
      <c r="A16" s="38"/>
      <c r="B16" s="10" t="s">
        <v>9</v>
      </c>
      <c r="C16" s="8" t="s">
        <v>10</v>
      </c>
      <c r="D16" s="8" t="s">
        <v>10</v>
      </c>
      <c r="E16" s="8" t="s">
        <v>10</v>
      </c>
      <c r="F16" s="8" t="s">
        <v>10</v>
      </c>
      <c r="G16" s="9">
        <f t="shared" si="1"/>
        <v>189177.7</v>
      </c>
      <c r="H16" s="9">
        <f t="shared" ref="H16:I16" si="10">H26+H92</f>
        <v>172256.31200000001</v>
      </c>
      <c r="I16" s="9">
        <f t="shared" si="10"/>
        <v>171212.50652</v>
      </c>
    </row>
    <row r="17" spans="1:9" ht="49.5" customHeight="1" x14ac:dyDescent="0.25">
      <c r="A17" s="38" t="s">
        <v>14</v>
      </c>
      <c r="B17" s="7" t="s">
        <v>12</v>
      </c>
      <c r="C17" s="8" t="s">
        <v>10</v>
      </c>
      <c r="D17" s="8" t="s">
        <v>10</v>
      </c>
      <c r="E17" s="8" t="s">
        <v>10</v>
      </c>
      <c r="F17" s="8" t="s">
        <v>10</v>
      </c>
      <c r="G17" s="22">
        <f>SUM(G27+G38+G49+G60+G71)</f>
        <v>8384061.8999999994</v>
      </c>
      <c r="H17" s="22">
        <f t="shared" ref="H17:I17" si="11">SUM(H27+H38+H49+H60+H71)</f>
        <v>8786635.148</v>
      </c>
      <c r="I17" s="23">
        <f t="shared" si="11"/>
        <v>8646640.1232599989</v>
      </c>
    </row>
    <row r="18" spans="1:9" ht="33" customHeight="1" x14ac:dyDescent="0.25">
      <c r="A18" s="38"/>
      <c r="B18" s="10" t="s">
        <v>1</v>
      </c>
      <c r="C18" s="8" t="s">
        <v>10</v>
      </c>
      <c r="D18" s="8" t="s">
        <v>10</v>
      </c>
      <c r="E18" s="8" t="s">
        <v>10</v>
      </c>
      <c r="F18" s="8" t="s">
        <v>10</v>
      </c>
      <c r="G18" s="9">
        <f t="shared" ref="G18:G26" si="12">G29+G40+G51+G62+G73</f>
        <v>2135996.2999999998</v>
      </c>
      <c r="H18" s="9">
        <f t="shared" ref="H18:I18" si="13">H29+H40+H51+H62+H73</f>
        <v>2593971.7260000003</v>
      </c>
      <c r="I18" s="9">
        <f t="shared" si="13"/>
        <v>2572445.9952600002</v>
      </c>
    </row>
    <row r="19" spans="1:9" ht="16.5" customHeight="1" x14ac:dyDescent="0.25">
      <c r="A19" s="38"/>
      <c r="B19" s="10" t="s">
        <v>2</v>
      </c>
      <c r="C19" s="8" t="s">
        <v>10</v>
      </c>
      <c r="D19" s="8" t="s">
        <v>10</v>
      </c>
      <c r="E19" s="8" t="s">
        <v>10</v>
      </c>
      <c r="F19" s="8" t="s">
        <v>10</v>
      </c>
      <c r="G19" s="9">
        <f t="shared" si="12"/>
        <v>741021</v>
      </c>
      <c r="H19" s="9">
        <f>H30+H41+H52+H63+H74</f>
        <v>739810.9090000001</v>
      </c>
      <c r="I19" s="9">
        <f>I30+I41+I52+I63+I74</f>
        <v>739810.9090000001</v>
      </c>
    </row>
    <row r="20" spans="1:9" ht="16.5" customHeight="1" x14ac:dyDescent="0.25">
      <c r="A20" s="38"/>
      <c r="B20" s="10" t="s">
        <v>3</v>
      </c>
      <c r="C20" s="8" t="s">
        <v>10</v>
      </c>
      <c r="D20" s="8" t="s">
        <v>10</v>
      </c>
      <c r="E20" s="8" t="s">
        <v>10</v>
      </c>
      <c r="F20" s="8" t="s">
        <v>10</v>
      </c>
      <c r="G20" s="9">
        <f t="shared" si="12"/>
        <v>2012554.9</v>
      </c>
      <c r="H20" s="9">
        <f t="shared" ref="H20:I20" si="14">H31+H42+H53+H64+H75</f>
        <v>1920773.682</v>
      </c>
      <c r="I20" s="9">
        <f t="shared" si="14"/>
        <v>1825613.3160800003</v>
      </c>
    </row>
    <row r="21" spans="1:9" ht="16.5" customHeight="1" x14ac:dyDescent="0.25">
      <c r="A21" s="38"/>
      <c r="B21" s="10" t="s">
        <v>4</v>
      </c>
      <c r="C21" s="8" t="s">
        <v>10</v>
      </c>
      <c r="D21" s="8" t="s">
        <v>10</v>
      </c>
      <c r="E21" s="8" t="s">
        <v>10</v>
      </c>
      <c r="F21" s="8" t="s">
        <v>10</v>
      </c>
      <c r="G21" s="9">
        <f t="shared" si="12"/>
        <v>1686110.9000000001</v>
      </c>
      <c r="H21" s="9">
        <f t="shared" ref="H21:I21" si="15">H32+H43+H54+H65+H76</f>
        <v>1685558.1780000001</v>
      </c>
      <c r="I21" s="9">
        <f t="shared" si="15"/>
        <v>1685156.8324200001</v>
      </c>
    </row>
    <row r="22" spans="1:9" ht="16.5" customHeight="1" x14ac:dyDescent="0.25">
      <c r="A22" s="38"/>
      <c r="B22" s="10" t="s">
        <v>5</v>
      </c>
      <c r="C22" s="8" t="s">
        <v>10</v>
      </c>
      <c r="D22" s="8" t="s">
        <v>10</v>
      </c>
      <c r="E22" s="8" t="s">
        <v>10</v>
      </c>
      <c r="F22" s="8" t="s">
        <v>10</v>
      </c>
      <c r="G22" s="9">
        <f t="shared" si="12"/>
        <v>750432.70000000007</v>
      </c>
      <c r="H22" s="9">
        <f t="shared" ref="H22:I22" si="16">H33+H44+H55+H66+H77</f>
        <v>750824.34800000011</v>
      </c>
      <c r="I22" s="9">
        <f t="shared" si="16"/>
        <v>745440.96257000009</v>
      </c>
    </row>
    <row r="23" spans="1:9" ht="33" customHeight="1" x14ac:dyDescent="0.25">
      <c r="A23" s="38"/>
      <c r="B23" s="10" t="s">
        <v>6</v>
      </c>
      <c r="C23" s="8" t="s">
        <v>10</v>
      </c>
      <c r="D23" s="8" t="s">
        <v>10</v>
      </c>
      <c r="E23" s="8" t="s">
        <v>10</v>
      </c>
      <c r="F23" s="8" t="s">
        <v>10</v>
      </c>
      <c r="G23" s="9">
        <f t="shared" si="12"/>
        <v>230803.19999999998</v>
      </c>
      <c r="H23" s="9">
        <f t="shared" ref="H23:I23" si="17">H34+H45+H56+H67+H78</f>
        <v>242246.95699999999</v>
      </c>
      <c r="I23" s="9">
        <f t="shared" si="17"/>
        <v>241610.26793999999</v>
      </c>
    </row>
    <row r="24" spans="1:9" ht="33" customHeight="1" x14ac:dyDescent="0.25">
      <c r="A24" s="38"/>
      <c r="B24" s="10" t="s">
        <v>7</v>
      </c>
      <c r="C24" s="8" t="s">
        <v>10</v>
      </c>
      <c r="D24" s="8" t="s">
        <v>10</v>
      </c>
      <c r="E24" s="8" t="s">
        <v>10</v>
      </c>
      <c r="F24" s="8" t="s">
        <v>10</v>
      </c>
      <c r="G24" s="9">
        <f t="shared" si="12"/>
        <v>456766.3</v>
      </c>
      <c r="H24" s="9">
        <f t="shared" ref="H24:I24" si="18">H35+H46+H57+H68+H79</f>
        <v>457206.83199999999</v>
      </c>
      <c r="I24" s="9">
        <f t="shared" si="18"/>
        <v>440486.56287000002</v>
      </c>
    </row>
    <row r="25" spans="1:9" ht="49.5" customHeight="1" x14ac:dyDescent="0.25">
      <c r="A25" s="38"/>
      <c r="B25" s="10" t="s">
        <v>8</v>
      </c>
      <c r="C25" s="8" t="s">
        <v>10</v>
      </c>
      <c r="D25" s="8" t="s">
        <v>10</v>
      </c>
      <c r="E25" s="8" t="s">
        <v>10</v>
      </c>
      <c r="F25" s="8" t="s">
        <v>10</v>
      </c>
      <c r="G25" s="9">
        <f t="shared" si="12"/>
        <v>241251.69999999998</v>
      </c>
      <c r="H25" s="9">
        <f t="shared" ref="H25:I25" si="19">H36+H47+H58+H69+H80</f>
        <v>274079.40399999998</v>
      </c>
      <c r="I25" s="9">
        <f t="shared" si="19"/>
        <v>273931.46697999991</v>
      </c>
    </row>
    <row r="26" spans="1:9" ht="33" customHeight="1" x14ac:dyDescent="0.25">
      <c r="A26" s="38"/>
      <c r="B26" s="10" t="s">
        <v>9</v>
      </c>
      <c r="C26" s="8" t="s">
        <v>10</v>
      </c>
      <c r="D26" s="8" t="s">
        <v>10</v>
      </c>
      <c r="E26" s="8" t="s">
        <v>10</v>
      </c>
      <c r="F26" s="8" t="s">
        <v>10</v>
      </c>
      <c r="G26" s="9">
        <f t="shared" si="12"/>
        <v>129124.90000000001</v>
      </c>
      <c r="H26" s="9">
        <f t="shared" ref="H26:I26" si="20">H37+H48+H59+H70+H81</f>
        <v>122163.11199999999</v>
      </c>
      <c r="I26" s="9">
        <f t="shared" si="20"/>
        <v>122143.81014000002</v>
      </c>
    </row>
    <row r="27" spans="1:9" ht="49.5" customHeight="1" x14ac:dyDescent="0.25">
      <c r="A27" s="38" t="s">
        <v>15</v>
      </c>
      <c r="B27" s="7" t="s">
        <v>12</v>
      </c>
      <c r="C27" s="8">
        <v>150</v>
      </c>
      <c r="D27" s="8">
        <v>1003</v>
      </c>
      <c r="E27" s="11" t="s">
        <v>40</v>
      </c>
      <c r="F27" s="8">
        <v>530</v>
      </c>
      <c r="G27" s="9">
        <f>SUM(G29:G37)</f>
        <v>18265.8</v>
      </c>
      <c r="H27" s="9">
        <f t="shared" ref="H27:I27" si="21">SUM(H29:H37)</f>
        <v>17886.100000000002</v>
      </c>
      <c r="I27" s="9">
        <f t="shared" si="21"/>
        <v>16997.5</v>
      </c>
    </row>
    <row r="28" spans="1:9" ht="16.5" customHeight="1" x14ac:dyDescent="0.25">
      <c r="A28" s="38"/>
      <c r="B28" s="10" t="s">
        <v>13</v>
      </c>
      <c r="C28" s="8"/>
      <c r="D28" s="8"/>
      <c r="E28" s="8"/>
      <c r="F28" s="8"/>
      <c r="G28" s="9"/>
      <c r="H28" s="9"/>
      <c r="I28" s="9"/>
    </row>
    <row r="29" spans="1:9" ht="33" customHeight="1" x14ac:dyDescent="0.25">
      <c r="A29" s="38"/>
      <c r="B29" s="10" t="s">
        <v>1</v>
      </c>
      <c r="C29" s="8">
        <v>150</v>
      </c>
      <c r="D29" s="8">
        <v>1003</v>
      </c>
      <c r="E29" s="11" t="s">
        <v>40</v>
      </c>
      <c r="F29" s="8">
        <v>530</v>
      </c>
      <c r="G29" s="9">
        <v>3375.9</v>
      </c>
      <c r="H29" s="9">
        <v>3375.9</v>
      </c>
      <c r="I29" s="9">
        <v>3177.8</v>
      </c>
    </row>
    <row r="30" spans="1:9" ht="16.5" customHeight="1" x14ac:dyDescent="0.25">
      <c r="A30" s="38"/>
      <c r="B30" s="10" t="s">
        <v>2</v>
      </c>
      <c r="C30" s="8">
        <v>150</v>
      </c>
      <c r="D30" s="8">
        <v>1003</v>
      </c>
      <c r="E30" s="11" t="s">
        <v>40</v>
      </c>
      <c r="F30" s="8">
        <v>530</v>
      </c>
      <c r="G30" s="9">
        <v>1002.6</v>
      </c>
      <c r="H30" s="9">
        <v>931.2</v>
      </c>
      <c r="I30" s="9">
        <v>931.2</v>
      </c>
    </row>
    <row r="31" spans="1:9" ht="16.5" customHeight="1" x14ac:dyDescent="0.25">
      <c r="A31" s="38"/>
      <c r="B31" s="10" t="s">
        <v>3</v>
      </c>
      <c r="C31" s="8">
        <v>150</v>
      </c>
      <c r="D31" s="8">
        <v>1003</v>
      </c>
      <c r="E31" s="11" t="s">
        <v>40</v>
      </c>
      <c r="F31" s="8">
        <v>530</v>
      </c>
      <c r="G31" s="9">
        <v>6062.8</v>
      </c>
      <c r="H31" s="9">
        <v>6062.8</v>
      </c>
      <c r="I31" s="9">
        <v>6043.1</v>
      </c>
    </row>
    <row r="32" spans="1:9" ht="16.5" customHeight="1" x14ac:dyDescent="0.25">
      <c r="A32" s="38"/>
      <c r="B32" s="10" t="s">
        <v>4</v>
      </c>
      <c r="C32" s="8">
        <v>150</v>
      </c>
      <c r="D32" s="8">
        <v>1003</v>
      </c>
      <c r="E32" s="11" t="s">
        <v>40</v>
      </c>
      <c r="F32" s="8">
        <v>530</v>
      </c>
      <c r="G32" s="9">
        <v>2655.4</v>
      </c>
      <c r="H32" s="9">
        <v>2655.4</v>
      </c>
      <c r="I32" s="9">
        <v>2254.3000000000002</v>
      </c>
    </row>
    <row r="33" spans="1:9" ht="16.5" customHeight="1" x14ac:dyDescent="0.25">
      <c r="A33" s="38"/>
      <c r="B33" s="10" t="s">
        <v>5</v>
      </c>
      <c r="C33" s="8">
        <v>150</v>
      </c>
      <c r="D33" s="8">
        <v>1003</v>
      </c>
      <c r="E33" s="11" t="s">
        <v>40</v>
      </c>
      <c r="F33" s="8">
        <v>530</v>
      </c>
      <c r="G33" s="9">
        <v>1698.4</v>
      </c>
      <c r="H33" s="9">
        <v>1698.4</v>
      </c>
      <c r="I33" s="9">
        <v>1698.4</v>
      </c>
    </row>
    <row r="34" spans="1:9" ht="33" customHeight="1" x14ac:dyDescent="0.25">
      <c r="A34" s="38"/>
      <c r="B34" s="10" t="s">
        <v>6</v>
      </c>
      <c r="C34" s="8">
        <v>150</v>
      </c>
      <c r="D34" s="8">
        <v>1003</v>
      </c>
      <c r="E34" s="11" t="s">
        <v>40</v>
      </c>
      <c r="F34" s="8">
        <v>530</v>
      </c>
      <c r="G34" s="9">
        <v>1497</v>
      </c>
      <c r="H34" s="9">
        <v>1147</v>
      </c>
      <c r="I34" s="9">
        <v>1065.8</v>
      </c>
    </row>
    <row r="35" spans="1:9" ht="33" customHeight="1" x14ac:dyDescent="0.25">
      <c r="A35" s="38"/>
      <c r="B35" s="10" t="s">
        <v>7</v>
      </c>
      <c r="C35" s="8">
        <v>150</v>
      </c>
      <c r="D35" s="8">
        <v>1003</v>
      </c>
      <c r="E35" s="11" t="s">
        <v>40</v>
      </c>
      <c r="F35" s="8">
        <v>530</v>
      </c>
      <c r="G35" s="9">
        <v>1215.0999999999999</v>
      </c>
      <c r="H35" s="9">
        <v>1215.0999999999999</v>
      </c>
      <c r="I35" s="9">
        <v>1137.2</v>
      </c>
    </row>
    <row r="36" spans="1:9" ht="49.5" customHeight="1" x14ac:dyDescent="0.25">
      <c r="A36" s="38"/>
      <c r="B36" s="10" t="s">
        <v>8</v>
      </c>
      <c r="C36" s="8">
        <v>150</v>
      </c>
      <c r="D36" s="8">
        <v>1003</v>
      </c>
      <c r="E36" s="11" t="s">
        <v>40</v>
      </c>
      <c r="F36" s="8">
        <v>530</v>
      </c>
      <c r="G36" s="9">
        <v>374.4</v>
      </c>
      <c r="H36" s="9">
        <v>374.4</v>
      </c>
      <c r="I36" s="9">
        <v>283.10000000000002</v>
      </c>
    </row>
    <row r="37" spans="1:9" ht="33" customHeight="1" x14ac:dyDescent="0.25">
      <c r="A37" s="38"/>
      <c r="B37" s="10" t="s">
        <v>9</v>
      </c>
      <c r="C37" s="8">
        <v>150</v>
      </c>
      <c r="D37" s="8">
        <v>1003</v>
      </c>
      <c r="E37" s="11" t="s">
        <v>40</v>
      </c>
      <c r="F37" s="8">
        <v>530</v>
      </c>
      <c r="G37" s="9">
        <v>384.2</v>
      </c>
      <c r="H37" s="9">
        <v>425.9</v>
      </c>
      <c r="I37" s="9">
        <v>406.6</v>
      </c>
    </row>
    <row r="38" spans="1:9" ht="49.5" x14ac:dyDescent="0.25">
      <c r="A38" s="38" t="s">
        <v>16</v>
      </c>
      <c r="B38" s="7" t="s">
        <v>12</v>
      </c>
      <c r="C38" s="8">
        <v>149</v>
      </c>
      <c r="D38" s="8">
        <v>1001</v>
      </c>
      <c r="E38" s="11" t="s">
        <v>38</v>
      </c>
      <c r="F38" s="8">
        <v>540</v>
      </c>
      <c r="G38" s="22">
        <f>SUM(G40:G48)</f>
        <v>4227019.8</v>
      </c>
      <c r="H38" s="22">
        <f>SUM(H40:H48)</f>
        <v>4227019.8</v>
      </c>
      <c r="I38" s="22">
        <f t="shared" ref="I38" si="22">SUM(I40:I48)</f>
        <v>4227009.4692199994</v>
      </c>
    </row>
    <row r="39" spans="1:9" ht="16.5" customHeight="1" x14ac:dyDescent="0.25">
      <c r="A39" s="38"/>
      <c r="B39" s="10" t="s">
        <v>13</v>
      </c>
      <c r="C39" s="8"/>
      <c r="D39" s="8"/>
      <c r="E39" s="8"/>
      <c r="F39" s="8"/>
      <c r="G39" s="9"/>
      <c r="H39" s="20"/>
      <c r="I39" s="21"/>
    </row>
    <row r="40" spans="1:9" ht="33" x14ac:dyDescent="0.25">
      <c r="A40" s="38"/>
      <c r="B40" s="10" t="s">
        <v>1</v>
      </c>
      <c r="C40" s="8">
        <v>149</v>
      </c>
      <c r="D40" s="8">
        <v>1001</v>
      </c>
      <c r="E40" s="11" t="s">
        <v>38</v>
      </c>
      <c r="F40" s="8">
        <v>540</v>
      </c>
      <c r="G40" s="9">
        <v>1462005.5</v>
      </c>
      <c r="H40" s="22">
        <v>1462005.5</v>
      </c>
      <c r="I40" s="23">
        <v>1462005.5</v>
      </c>
    </row>
    <row r="41" spans="1:9" ht="16.5" x14ac:dyDescent="0.25">
      <c r="A41" s="38"/>
      <c r="B41" s="10" t="s">
        <v>2</v>
      </c>
      <c r="C41" s="8">
        <v>149</v>
      </c>
      <c r="D41" s="8">
        <v>1001</v>
      </c>
      <c r="E41" s="11" t="s">
        <v>38</v>
      </c>
      <c r="F41" s="8">
        <v>540</v>
      </c>
      <c r="G41" s="9">
        <v>449586.4</v>
      </c>
      <c r="H41" s="22">
        <v>449586.4</v>
      </c>
      <c r="I41" s="23">
        <v>449586.4</v>
      </c>
    </row>
    <row r="42" spans="1:9" ht="16.5" x14ac:dyDescent="0.25">
      <c r="A42" s="38"/>
      <c r="B42" s="10" t="s">
        <v>3</v>
      </c>
      <c r="C42" s="8">
        <v>149</v>
      </c>
      <c r="D42" s="8">
        <v>1001</v>
      </c>
      <c r="E42" s="11" t="s">
        <v>38</v>
      </c>
      <c r="F42" s="8">
        <v>540</v>
      </c>
      <c r="G42" s="9">
        <v>989960.7</v>
      </c>
      <c r="H42" s="22">
        <v>989960.7</v>
      </c>
      <c r="I42" s="23">
        <v>989950.61479999998</v>
      </c>
    </row>
    <row r="43" spans="1:9" ht="16.5" x14ac:dyDescent="0.25">
      <c r="A43" s="38"/>
      <c r="B43" s="10" t="s">
        <v>4</v>
      </c>
      <c r="C43" s="8">
        <v>149</v>
      </c>
      <c r="D43" s="8">
        <v>1001</v>
      </c>
      <c r="E43" s="11" t="s">
        <v>38</v>
      </c>
      <c r="F43" s="8">
        <v>540</v>
      </c>
      <c r="G43" s="9">
        <v>773112.6</v>
      </c>
      <c r="H43" s="22">
        <v>773112.6</v>
      </c>
      <c r="I43" s="23">
        <v>773112.35441999999</v>
      </c>
    </row>
    <row r="44" spans="1:9" ht="16.5" x14ac:dyDescent="0.25">
      <c r="A44" s="38"/>
      <c r="B44" s="10" t="s">
        <v>5</v>
      </c>
      <c r="C44" s="8">
        <v>149</v>
      </c>
      <c r="D44" s="8">
        <v>1001</v>
      </c>
      <c r="E44" s="11" t="s">
        <v>38</v>
      </c>
      <c r="F44" s="8">
        <v>540</v>
      </c>
      <c r="G44" s="9"/>
      <c r="H44" s="22"/>
      <c r="I44" s="23"/>
    </row>
    <row r="45" spans="1:9" ht="33" x14ac:dyDescent="0.25">
      <c r="A45" s="38"/>
      <c r="B45" s="10" t="s">
        <v>6</v>
      </c>
      <c r="C45" s="8">
        <v>149</v>
      </c>
      <c r="D45" s="8">
        <v>1001</v>
      </c>
      <c r="E45" s="11" t="s">
        <v>38</v>
      </c>
      <c r="F45" s="8">
        <v>540</v>
      </c>
      <c r="G45" s="9">
        <v>155035</v>
      </c>
      <c r="H45" s="22">
        <v>155035</v>
      </c>
      <c r="I45" s="23">
        <v>155035</v>
      </c>
    </row>
    <row r="46" spans="1:9" ht="33" x14ac:dyDescent="0.25">
      <c r="A46" s="38"/>
      <c r="B46" s="10" t="s">
        <v>7</v>
      </c>
      <c r="C46" s="8">
        <v>149</v>
      </c>
      <c r="D46" s="8">
        <v>1001</v>
      </c>
      <c r="E46" s="11" t="s">
        <v>38</v>
      </c>
      <c r="F46" s="8">
        <v>540</v>
      </c>
      <c r="G46" s="9">
        <v>198101.4</v>
      </c>
      <c r="H46" s="22">
        <v>198101.4</v>
      </c>
      <c r="I46" s="23">
        <v>198101.4</v>
      </c>
    </row>
    <row r="47" spans="1:9" ht="49.5" x14ac:dyDescent="0.25">
      <c r="A47" s="38"/>
      <c r="B47" s="10" t="s">
        <v>8</v>
      </c>
      <c r="C47" s="8">
        <v>149</v>
      </c>
      <c r="D47" s="8">
        <v>1001</v>
      </c>
      <c r="E47" s="11" t="s">
        <v>38</v>
      </c>
      <c r="F47" s="8">
        <v>540</v>
      </c>
      <c r="G47" s="9">
        <v>102767.9</v>
      </c>
      <c r="H47" s="22">
        <v>102767.9</v>
      </c>
      <c r="I47" s="23">
        <v>102767.9</v>
      </c>
    </row>
    <row r="48" spans="1:9" ht="33" x14ac:dyDescent="0.25">
      <c r="A48" s="38"/>
      <c r="B48" s="10" t="s">
        <v>9</v>
      </c>
      <c r="C48" s="8">
        <v>149</v>
      </c>
      <c r="D48" s="8">
        <v>1001</v>
      </c>
      <c r="E48" s="11" t="s">
        <v>38</v>
      </c>
      <c r="F48" s="8">
        <v>540</v>
      </c>
      <c r="G48" s="9">
        <v>96450.3</v>
      </c>
      <c r="H48" s="22">
        <v>96450.3</v>
      </c>
      <c r="I48" s="23">
        <v>96450.3</v>
      </c>
    </row>
    <row r="49" spans="1:9" ht="49.5" x14ac:dyDescent="0.25">
      <c r="A49" s="38" t="s">
        <v>17</v>
      </c>
      <c r="B49" s="7" t="s">
        <v>12</v>
      </c>
      <c r="C49" s="8">
        <v>149</v>
      </c>
      <c r="D49" s="8">
        <v>1003</v>
      </c>
      <c r="E49" s="11" t="s">
        <v>39</v>
      </c>
      <c r="F49" s="8">
        <v>530</v>
      </c>
      <c r="G49" s="9">
        <f>SUM(G51:G59)</f>
        <v>3887136.7</v>
      </c>
      <c r="H49" s="22">
        <f>SUM(H51:H59)</f>
        <v>4293145.8000000007</v>
      </c>
      <c r="I49" s="22">
        <f t="shared" ref="I49" si="23">SUM(I51:I59)</f>
        <v>4154101.91604</v>
      </c>
    </row>
    <row r="50" spans="1:9" ht="16.5" customHeight="1" x14ac:dyDescent="0.25">
      <c r="A50" s="38"/>
      <c r="B50" s="10" t="s">
        <v>13</v>
      </c>
      <c r="C50" s="8"/>
      <c r="D50" s="8"/>
      <c r="E50" s="8"/>
      <c r="F50" s="8"/>
      <c r="G50" s="9"/>
      <c r="H50" s="22"/>
      <c r="I50" s="23"/>
    </row>
    <row r="51" spans="1:9" ht="33" x14ac:dyDescent="0.25">
      <c r="A51" s="38"/>
      <c r="B51" s="10" t="s">
        <v>1</v>
      </c>
      <c r="C51" s="8">
        <v>149</v>
      </c>
      <c r="D51" s="8">
        <v>1003</v>
      </c>
      <c r="E51" s="11" t="s">
        <v>39</v>
      </c>
      <c r="F51" s="8">
        <v>530</v>
      </c>
      <c r="G51" s="9">
        <v>653327.4</v>
      </c>
      <c r="H51" s="22">
        <v>1111101.1000000001</v>
      </c>
      <c r="I51" s="23">
        <v>1089773.4692599999</v>
      </c>
    </row>
    <row r="52" spans="1:9" ht="16.5" x14ac:dyDescent="0.25">
      <c r="A52" s="38"/>
      <c r="B52" s="10" t="s">
        <v>2</v>
      </c>
      <c r="C52" s="8">
        <v>149</v>
      </c>
      <c r="D52" s="8">
        <v>1003</v>
      </c>
      <c r="E52" s="11" t="s">
        <v>39</v>
      </c>
      <c r="F52" s="8">
        <v>530</v>
      </c>
      <c r="G52" s="9">
        <v>270590</v>
      </c>
      <c r="H52" s="22">
        <v>270590</v>
      </c>
      <c r="I52" s="23">
        <v>270590</v>
      </c>
    </row>
    <row r="53" spans="1:9" ht="16.5" x14ac:dyDescent="0.25">
      <c r="A53" s="38"/>
      <c r="B53" s="10" t="s">
        <v>3</v>
      </c>
      <c r="C53" s="8">
        <v>149</v>
      </c>
      <c r="D53" s="8">
        <v>1003</v>
      </c>
      <c r="E53" s="11" t="s">
        <v>39</v>
      </c>
      <c r="F53" s="8">
        <v>530</v>
      </c>
      <c r="G53" s="9">
        <v>941343.4</v>
      </c>
      <c r="H53" s="22">
        <v>851343.4</v>
      </c>
      <c r="I53" s="23">
        <v>756212.81928000005</v>
      </c>
    </row>
    <row r="54" spans="1:9" ht="16.5" x14ac:dyDescent="0.25">
      <c r="A54" s="38"/>
      <c r="B54" s="10" t="s">
        <v>4</v>
      </c>
      <c r="C54" s="8">
        <v>149</v>
      </c>
      <c r="D54" s="8">
        <v>1003</v>
      </c>
      <c r="E54" s="11" t="s">
        <v>39</v>
      </c>
      <c r="F54" s="8">
        <v>530</v>
      </c>
      <c r="G54" s="9">
        <v>861620.1</v>
      </c>
      <c r="H54" s="22">
        <v>861620.1</v>
      </c>
      <c r="I54" s="23">
        <v>861620.1</v>
      </c>
    </row>
    <row r="55" spans="1:9" ht="16.5" x14ac:dyDescent="0.25">
      <c r="A55" s="38"/>
      <c r="B55" s="10" t="s">
        <v>5</v>
      </c>
      <c r="C55" s="8">
        <v>149</v>
      </c>
      <c r="D55" s="8">
        <v>1003</v>
      </c>
      <c r="E55" s="11" t="s">
        <v>39</v>
      </c>
      <c r="F55" s="8">
        <v>530</v>
      </c>
      <c r="G55" s="9">
        <v>712454.8</v>
      </c>
      <c r="H55" s="9">
        <v>712454.8</v>
      </c>
      <c r="I55" s="9">
        <v>707071.41457000002</v>
      </c>
    </row>
    <row r="56" spans="1:9" ht="33" x14ac:dyDescent="0.25">
      <c r="A56" s="38"/>
      <c r="B56" s="10" t="s">
        <v>6</v>
      </c>
      <c r="C56" s="8">
        <v>149</v>
      </c>
      <c r="D56" s="8">
        <v>1003</v>
      </c>
      <c r="E56" s="11" t="s">
        <v>39</v>
      </c>
      <c r="F56" s="8">
        <v>530</v>
      </c>
      <c r="G56" s="9">
        <v>64661.3</v>
      </c>
      <c r="H56" s="22">
        <v>77016.7</v>
      </c>
      <c r="I56" s="23">
        <v>76461.210940000004</v>
      </c>
    </row>
    <row r="57" spans="1:9" ht="33" x14ac:dyDescent="0.25">
      <c r="A57" s="38"/>
      <c r="B57" s="10" t="s">
        <v>7</v>
      </c>
      <c r="C57" s="8">
        <v>149</v>
      </c>
      <c r="D57" s="8">
        <v>1003</v>
      </c>
      <c r="E57" s="11" t="s">
        <v>39</v>
      </c>
      <c r="F57" s="8">
        <v>530</v>
      </c>
      <c r="G57" s="9">
        <v>224189.5</v>
      </c>
      <c r="H57" s="22">
        <v>224189.5</v>
      </c>
      <c r="I57" s="23">
        <v>207547.13287</v>
      </c>
    </row>
    <row r="58" spans="1:9" ht="49.5" x14ac:dyDescent="0.25">
      <c r="A58" s="38"/>
      <c r="B58" s="10" t="s">
        <v>8</v>
      </c>
      <c r="C58" s="8">
        <v>149</v>
      </c>
      <c r="D58" s="8">
        <v>1003</v>
      </c>
      <c r="E58" s="11" t="s">
        <v>39</v>
      </c>
      <c r="F58" s="8">
        <v>530</v>
      </c>
      <c r="G58" s="9">
        <v>129120</v>
      </c>
      <c r="H58" s="22">
        <v>162000</v>
      </c>
      <c r="I58" s="23">
        <v>161995.57097999999</v>
      </c>
    </row>
    <row r="59" spans="1:9" ht="33" x14ac:dyDescent="0.25">
      <c r="A59" s="38"/>
      <c r="B59" s="10" t="s">
        <v>9</v>
      </c>
      <c r="C59" s="8">
        <v>149</v>
      </c>
      <c r="D59" s="8">
        <v>1003</v>
      </c>
      <c r="E59" s="11" t="s">
        <v>39</v>
      </c>
      <c r="F59" s="8">
        <v>530</v>
      </c>
      <c r="G59" s="9">
        <v>29830.2</v>
      </c>
      <c r="H59" s="22">
        <v>22830.2</v>
      </c>
      <c r="I59" s="23">
        <v>22830.19814</v>
      </c>
    </row>
    <row r="60" spans="1:9" ht="49.5" customHeight="1" x14ac:dyDescent="0.25">
      <c r="A60" s="38" t="s">
        <v>18</v>
      </c>
      <c r="B60" s="7" t="s">
        <v>12</v>
      </c>
      <c r="C60" s="8">
        <v>388</v>
      </c>
      <c r="D60" s="8">
        <v>1003</v>
      </c>
      <c r="E60" s="11" t="s">
        <v>41</v>
      </c>
      <c r="F60" s="8">
        <v>530</v>
      </c>
      <c r="G60" s="9">
        <f>SUM(G62:G70)</f>
        <v>251170.1</v>
      </c>
      <c r="H60" s="9">
        <f t="shared" ref="H60:I60" si="24">SUM(H62:H70)</f>
        <v>248113.94799999995</v>
      </c>
      <c r="I60" s="9">
        <f t="shared" si="24"/>
        <v>248061.73799999995</v>
      </c>
    </row>
    <row r="61" spans="1:9" ht="16.5" customHeight="1" x14ac:dyDescent="0.25">
      <c r="A61" s="38"/>
      <c r="B61" s="10" t="s">
        <v>13</v>
      </c>
      <c r="C61" s="8"/>
      <c r="D61" s="8"/>
      <c r="E61" s="11"/>
      <c r="F61" s="8"/>
      <c r="G61" s="9"/>
      <c r="H61" s="9"/>
      <c r="I61" s="9"/>
    </row>
    <row r="62" spans="1:9" ht="33" customHeight="1" x14ac:dyDescent="0.25">
      <c r="A62" s="38"/>
      <c r="B62" s="10" t="s">
        <v>1</v>
      </c>
      <c r="C62" s="8">
        <v>388</v>
      </c>
      <c r="D62" s="8">
        <v>1003</v>
      </c>
      <c r="E62" s="11" t="s">
        <v>41</v>
      </c>
      <c r="F62" s="8">
        <v>530</v>
      </c>
      <c r="G62" s="9">
        <v>17169.900000000001</v>
      </c>
      <c r="H62" s="9">
        <v>17371.626</v>
      </c>
      <c r="I62" s="9">
        <v>17371.626</v>
      </c>
    </row>
    <row r="63" spans="1:9" ht="16.5" customHeight="1" x14ac:dyDescent="0.25">
      <c r="A63" s="38"/>
      <c r="B63" s="10" t="s">
        <v>2</v>
      </c>
      <c r="C63" s="8">
        <v>388</v>
      </c>
      <c r="D63" s="8">
        <v>1003</v>
      </c>
      <c r="E63" s="11" t="s">
        <v>41</v>
      </c>
      <c r="F63" s="8">
        <v>530</v>
      </c>
      <c r="G63" s="9">
        <v>19806.2</v>
      </c>
      <c r="H63" s="9">
        <v>18667.508999999998</v>
      </c>
      <c r="I63" s="9">
        <v>18667.508999999998</v>
      </c>
    </row>
    <row r="64" spans="1:9" ht="16.5" customHeight="1" x14ac:dyDescent="0.25">
      <c r="A64" s="38"/>
      <c r="B64" s="10" t="s">
        <v>3</v>
      </c>
      <c r="C64" s="8">
        <v>388</v>
      </c>
      <c r="D64" s="8">
        <v>1003</v>
      </c>
      <c r="E64" s="11" t="s">
        <v>41</v>
      </c>
      <c r="F64" s="8">
        <v>530</v>
      </c>
      <c r="G64" s="9">
        <v>75127</v>
      </c>
      <c r="H64" s="9">
        <v>73345.782000000007</v>
      </c>
      <c r="I64" s="9">
        <v>73345.782000000007</v>
      </c>
    </row>
    <row r="65" spans="1:9" ht="16.5" customHeight="1" x14ac:dyDescent="0.25">
      <c r="A65" s="38"/>
      <c r="B65" s="10" t="s">
        <v>4</v>
      </c>
      <c r="C65" s="8">
        <v>388</v>
      </c>
      <c r="D65" s="8">
        <v>1003</v>
      </c>
      <c r="E65" s="11" t="s">
        <v>41</v>
      </c>
      <c r="F65" s="8">
        <v>530</v>
      </c>
      <c r="G65" s="9">
        <v>48682.3</v>
      </c>
      <c r="H65" s="9">
        <v>48129.578000000001</v>
      </c>
      <c r="I65" s="9">
        <v>48129.578000000001</v>
      </c>
    </row>
    <row r="66" spans="1:9" ht="16.5" customHeight="1" x14ac:dyDescent="0.25">
      <c r="A66" s="38"/>
      <c r="B66" s="10" t="s">
        <v>5</v>
      </c>
      <c r="C66" s="8">
        <v>388</v>
      </c>
      <c r="D66" s="8">
        <v>1003</v>
      </c>
      <c r="E66" s="11" t="s">
        <v>41</v>
      </c>
      <c r="F66" s="8">
        <v>530</v>
      </c>
      <c r="G66" s="9">
        <v>36279.5</v>
      </c>
      <c r="H66" s="9">
        <v>36671.148000000001</v>
      </c>
      <c r="I66" s="9">
        <v>36671.148000000001</v>
      </c>
    </row>
    <row r="67" spans="1:9" ht="33" customHeight="1" x14ac:dyDescent="0.25">
      <c r="A67" s="38"/>
      <c r="B67" s="10" t="s">
        <v>6</v>
      </c>
      <c r="C67" s="8">
        <v>388</v>
      </c>
      <c r="D67" s="8">
        <v>1003</v>
      </c>
      <c r="E67" s="11" t="s">
        <v>41</v>
      </c>
      <c r="F67" s="8">
        <v>530</v>
      </c>
      <c r="G67" s="9">
        <v>9548</v>
      </c>
      <c r="H67" s="9">
        <v>8986.357</v>
      </c>
      <c r="I67" s="9">
        <v>8986.357</v>
      </c>
    </row>
    <row r="68" spans="1:9" ht="33" customHeight="1" x14ac:dyDescent="0.25">
      <c r="A68" s="38"/>
      <c r="B68" s="10" t="s">
        <v>7</v>
      </c>
      <c r="C68" s="8">
        <v>388</v>
      </c>
      <c r="D68" s="8">
        <v>1003</v>
      </c>
      <c r="E68" s="11" t="s">
        <v>41</v>
      </c>
      <c r="F68" s="8">
        <v>530</v>
      </c>
      <c r="G68" s="9">
        <v>33219.800000000003</v>
      </c>
      <c r="H68" s="9">
        <v>33660.332000000002</v>
      </c>
      <c r="I68" s="9">
        <v>33660.33</v>
      </c>
    </row>
    <row r="69" spans="1:9" ht="49.5" customHeight="1" x14ac:dyDescent="0.25">
      <c r="A69" s="38"/>
      <c r="B69" s="10" t="s">
        <v>8</v>
      </c>
      <c r="C69" s="8">
        <v>388</v>
      </c>
      <c r="D69" s="8">
        <v>1003</v>
      </c>
      <c r="E69" s="11" t="s">
        <v>41</v>
      </c>
      <c r="F69" s="8">
        <v>530</v>
      </c>
      <c r="G69" s="9">
        <v>8933.2999999999993</v>
      </c>
      <c r="H69" s="9">
        <v>8881.0040000000008</v>
      </c>
      <c r="I69" s="9">
        <v>8828.7960000000003</v>
      </c>
    </row>
    <row r="70" spans="1:9" ht="33" customHeight="1" x14ac:dyDescent="0.25">
      <c r="A70" s="38"/>
      <c r="B70" s="10" t="s">
        <v>9</v>
      </c>
      <c r="C70" s="8">
        <v>388</v>
      </c>
      <c r="D70" s="8">
        <v>1003</v>
      </c>
      <c r="E70" s="11" t="s">
        <v>41</v>
      </c>
      <c r="F70" s="8">
        <v>530</v>
      </c>
      <c r="G70" s="9">
        <v>2404.1</v>
      </c>
      <c r="H70" s="9">
        <v>2400.6120000000001</v>
      </c>
      <c r="I70" s="9">
        <v>2400.6120000000001</v>
      </c>
    </row>
    <row r="71" spans="1:9" ht="49.5" customHeight="1" x14ac:dyDescent="0.25">
      <c r="A71" s="38" t="s">
        <v>19</v>
      </c>
      <c r="B71" s="7" t="s">
        <v>12</v>
      </c>
      <c r="C71" s="11" t="s">
        <v>33</v>
      </c>
      <c r="D71" s="8">
        <v>1003</v>
      </c>
      <c r="E71" s="11" t="s">
        <v>42</v>
      </c>
      <c r="F71" s="8">
        <v>530</v>
      </c>
      <c r="G71" s="9">
        <f>SUM(G73:G81)</f>
        <v>469.5</v>
      </c>
      <c r="H71" s="9">
        <f t="shared" ref="H71:I71" si="25">SUM(H73:H81)</f>
        <v>469.5</v>
      </c>
      <c r="I71" s="9">
        <f t="shared" si="25"/>
        <v>469.5</v>
      </c>
    </row>
    <row r="72" spans="1:9" ht="16.5" customHeight="1" x14ac:dyDescent="0.25">
      <c r="A72" s="38"/>
      <c r="B72" s="10" t="s">
        <v>13</v>
      </c>
      <c r="C72" s="11"/>
      <c r="D72" s="8"/>
      <c r="E72" s="8"/>
      <c r="F72" s="8"/>
      <c r="G72" s="9"/>
      <c r="H72" s="9"/>
      <c r="I72" s="9"/>
    </row>
    <row r="73" spans="1:9" ht="33" customHeight="1" x14ac:dyDescent="0.25">
      <c r="A73" s="38"/>
      <c r="B73" s="10" t="s">
        <v>1</v>
      </c>
      <c r="C73" s="11" t="s">
        <v>33</v>
      </c>
      <c r="D73" s="8">
        <v>1003</v>
      </c>
      <c r="E73" s="11" t="s">
        <v>42</v>
      </c>
      <c r="F73" s="8">
        <v>530</v>
      </c>
      <c r="G73" s="9">
        <v>117.6</v>
      </c>
      <c r="H73" s="9">
        <v>117.6</v>
      </c>
      <c r="I73" s="9">
        <v>117.6</v>
      </c>
    </row>
    <row r="74" spans="1:9" ht="16.5" customHeight="1" x14ac:dyDescent="0.25">
      <c r="A74" s="38"/>
      <c r="B74" s="10" t="s">
        <v>2</v>
      </c>
      <c r="C74" s="11" t="s">
        <v>33</v>
      </c>
      <c r="D74" s="8">
        <v>1003</v>
      </c>
      <c r="E74" s="11" t="s">
        <v>42</v>
      </c>
      <c r="F74" s="8">
        <v>530</v>
      </c>
      <c r="G74" s="9">
        <v>35.799999999999997</v>
      </c>
      <c r="H74" s="9">
        <v>35.799999999999997</v>
      </c>
      <c r="I74" s="9">
        <v>35.799999999999997</v>
      </c>
    </row>
    <row r="75" spans="1:9" ht="16.5" customHeight="1" x14ac:dyDescent="0.25">
      <c r="A75" s="38"/>
      <c r="B75" s="10" t="s">
        <v>3</v>
      </c>
      <c r="C75" s="11" t="s">
        <v>33</v>
      </c>
      <c r="D75" s="8">
        <v>1003</v>
      </c>
      <c r="E75" s="11" t="s">
        <v>42</v>
      </c>
      <c r="F75" s="8">
        <v>530</v>
      </c>
      <c r="G75" s="9">
        <v>61</v>
      </c>
      <c r="H75" s="9">
        <v>61</v>
      </c>
      <c r="I75" s="9">
        <v>61</v>
      </c>
    </row>
    <row r="76" spans="1:9" ht="16.5" customHeight="1" x14ac:dyDescent="0.25">
      <c r="A76" s="38"/>
      <c r="B76" s="10" t="s">
        <v>4</v>
      </c>
      <c r="C76" s="11" t="s">
        <v>33</v>
      </c>
      <c r="D76" s="8">
        <v>1003</v>
      </c>
      <c r="E76" s="11" t="s">
        <v>42</v>
      </c>
      <c r="F76" s="8">
        <v>530</v>
      </c>
      <c r="G76" s="9">
        <v>40.5</v>
      </c>
      <c r="H76" s="9">
        <v>40.5</v>
      </c>
      <c r="I76" s="9">
        <v>40.5</v>
      </c>
    </row>
    <row r="77" spans="1:9" ht="16.5" customHeight="1" x14ac:dyDescent="0.25">
      <c r="A77" s="38"/>
      <c r="B77" s="10" t="s">
        <v>5</v>
      </c>
      <c r="C77" s="11" t="s">
        <v>33</v>
      </c>
      <c r="D77" s="8">
        <v>1003</v>
      </c>
      <c r="E77" s="11" t="s">
        <v>42</v>
      </c>
      <c r="F77" s="8">
        <v>530</v>
      </c>
      <c r="G77" s="9">
        <v>0</v>
      </c>
      <c r="H77" s="9">
        <v>0</v>
      </c>
      <c r="I77" s="9">
        <v>0</v>
      </c>
    </row>
    <row r="78" spans="1:9" ht="33" customHeight="1" x14ac:dyDescent="0.25">
      <c r="A78" s="38"/>
      <c r="B78" s="10" t="s">
        <v>6</v>
      </c>
      <c r="C78" s="11" t="s">
        <v>33</v>
      </c>
      <c r="D78" s="8">
        <v>1003</v>
      </c>
      <c r="E78" s="11" t="s">
        <v>42</v>
      </c>
      <c r="F78" s="8">
        <v>530</v>
      </c>
      <c r="G78" s="9">
        <v>61.9</v>
      </c>
      <c r="H78" s="9">
        <v>61.9</v>
      </c>
      <c r="I78" s="9">
        <v>61.9</v>
      </c>
    </row>
    <row r="79" spans="1:9" ht="33" customHeight="1" x14ac:dyDescent="0.25">
      <c r="A79" s="38"/>
      <c r="B79" s="10" t="s">
        <v>7</v>
      </c>
      <c r="C79" s="11" t="s">
        <v>33</v>
      </c>
      <c r="D79" s="8">
        <v>1003</v>
      </c>
      <c r="E79" s="11" t="s">
        <v>42</v>
      </c>
      <c r="F79" s="8">
        <v>530</v>
      </c>
      <c r="G79" s="9">
        <v>40.5</v>
      </c>
      <c r="H79" s="9">
        <v>40.5</v>
      </c>
      <c r="I79" s="9">
        <v>40.5</v>
      </c>
    </row>
    <row r="80" spans="1:9" ht="49.5" customHeight="1" x14ac:dyDescent="0.25">
      <c r="A80" s="38"/>
      <c r="B80" s="10" t="s">
        <v>8</v>
      </c>
      <c r="C80" s="11" t="s">
        <v>33</v>
      </c>
      <c r="D80" s="8">
        <v>1003</v>
      </c>
      <c r="E80" s="11" t="s">
        <v>42</v>
      </c>
      <c r="F80" s="8">
        <v>530</v>
      </c>
      <c r="G80" s="9">
        <v>56.1</v>
      </c>
      <c r="H80" s="9">
        <v>56.1</v>
      </c>
      <c r="I80" s="9">
        <v>56.1</v>
      </c>
    </row>
    <row r="81" spans="1:12" ht="33" customHeight="1" x14ac:dyDescent="0.25">
      <c r="A81" s="38"/>
      <c r="B81" s="10" t="s">
        <v>9</v>
      </c>
      <c r="C81" s="11" t="s">
        <v>33</v>
      </c>
      <c r="D81" s="8">
        <v>1003</v>
      </c>
      <c r="E81" s="11" t="s">
        <v>42</v>
      </c>
      <c r="F81" s="8">
        <v>530</v>
      </c>
      <c r="G81" s="9">
        <v>56.1</v>
      </c>
      <c r="H81" s="9">
        <v>56.1</v>
      </c>
      <c r="I81" s="9">
        <v>56.1</v>
      </c>
    </row>
    <row r="82" spans="1:12" ht="49.5" customHeight="1" x14ac:dyDescent="0.25">
      <c r="A82" s="38" t="s">
        <v>11</v>
      </c>
      <c r="B82" s="7" t="s">
        <v>12</v>
      </c>
      <c r="C82" s="8" t="s">
        <v>10</v>
      </c>
      <c r="D82" s="8" t="s">
        <v>10</v>
      </c>
      <c r="E82" s="8" t="s">
        <v>10</v>
      </c>
      <c r="F82" s="8" t="s">
        <v>10</v>
      </c>
      <c r="G82" s="9">
        <f>SUM(G93+G104+G115+G126+G137)</f>
        <v>7078051</v>
      </c>
      <c r="H82" s="22">
        <f>SUM(H93+H104+H115+H126+H137)</f>
        <v>6552111.0963699995</v>
      </c>
      <c r="I82" s="22">
        <f>SUM(I93+I104+I115+I126+I137)</f>
        <v>6315767.591789999</v>
      </c>
    </row>
    <row r="83" spans="1:12" ht="16.5" customHeight="1" x14ac:dyDescent="0.25">
      <c r="A83" s="38"/>
      <c r="B83" s="10" t="s">
        <v>13</v>
      </c>
      <c r="C83" s="8"/>
      <c r="D83" s="8"/>
      <c r="E83" s="8"/>
      <c r="F83" s="8"/>
      <c r="G83" s="9"/>
      <c r="H83" s="22">
        <f t="shared" ref="H83:I83" si="26">SUM(H94+H105+H116+H127)</f>
        <v>0</v>
      </c>
      <c r="I83" s="22">
        <f t="shared" si="26"/>
        <v>0</v>
      </c>
    </row>
    <row r="84" spans="1:12" ht="33" customHeight="1" x14ac:dyDescent="0.25">
      <c r="A84" s="38"/>
      <c r="B84" s="10" t="s">
        <v>1</v>
      </c>
      <c r="C84" s="8" t="s">
        <v>10</v>
      </c>
      <c r="D84" s="8" t="s">
        <v>10</v>
      </c>
      <c r="E84" s="8" t="s">
        <v>10</v>
      </c>
      <c r="F84" s="8" t="s">
        <v>10</v>
      </c>
      <c r="G84" s="9">
        <f t="shared" ref="G84:H86" si="27">SUM(G95+G106+G117+G128+G139)</f>
        <v>1167105.6000000001</v>
      </c>
      <c r="H84" s="22">
        <f t="shared" si="27"/>
        <v>1051248.2436299999</v>
      </c>
      <c r="I84" s="22">
        <f t="shared" ref="I84" si="28">SUM(I95+I106+I117+I128+I139)</f>
        <v>1041451.8522600001</v>
      </c>
    </row>
    <row r="85" spans="1:12" ht="16.5" customHeight="1" x14ac:dyDescent="0.25">
      <c r="A85" s="38"/>
      <c r="B85" s="10" t="s">
        <v>2</v>
      </c>
      <c r="C85" s="8" t="s">
        <v>10</v>
      </c>
      <c r="D85" s="8" t="s">
        <v>10</v>
      </c>
      <c r="E85" s="8" t="s">
        <v>10</v>
      </c>
      <c r="F85" s="8" t="s">
        <v>10</v>
      </c>
      <c r="G85" s="9">
        <f t="shared" si="27"/>
        <v>443873.9</v>
      </c>
      <c r="H85" s="22">
        <f t="shared" si="27"/>
        <v>466205.9</v>
      </c>
      <c r="I85" s="22">
        <f>SUM(I96+I107+I118+I129+I140)</f>
        <v>464341.41045999998</v>
      </c>
    </row>
    <row r="86" spans="1:12" ht="16.5" customHeight="1" x14ac:dyDescent="0.25">
      <c r="A86" s="38"/>
      <c r="B86" s="10" t="s">
        <v>3</v>
      </c>
      <c r="C86" s="8" t="s">
        <v>10</v>
      </c>
      <c r="D86" s="8" t="s">
        <v>10</v>
      </c>
      <c r="E86" s="8" t="s">
        <v>10</v>
      </c>
      <c r="F86" s="8" t="s">
        <v>10</v>
      </c>
      <c r="G86" s="9">
        <f t="shared" si="27"/>
        <v>1973269.8</v>
      </c>
      <c r="H86" s="22">
        <f t="shared" si="27"/>
        <v>1806661.2</v>
      </c>
      <c r="I86" s="22">
        <f>SUM(I97+I108+I119+I130+I141)</f>
        <v>1605329.6349299999</v>
      </c>
    </row>
    <row r="87" spans="1:12" ht="16.5" customHeight="1" x14ac:dyDescent="0.25">
      <c r="A87" s="38"/>
      <c r="B87" s="10" t="s">
        <v>4</v>
      </c>
      <c r="C87" s="8" t="s">
        <v>10</v>
      </c>
      <c r="D87" s="8" t="s">
        <v>10</v>
      </c>
      <c r="E87" s="8" t="s">
        <v>10</v>
      </c>
      <c r="F87" s="8" t="s">
        <v>10</v>
      </c>
      <c r="G87" s="9">
        <f t="shared" ref="G87:I87" si="29">SUM(G98+G109+G120+G131+G142)</f>
        <v>1561501</v>
      </c>
      <c r="H87" s="22">
        <f t="shared" si="29"/>
        <v>1475399.2252600002</v>
      </c>
      <c r="I87" s="22">
        <f t="shared" si="29"/>
        <v>1474810.4016200001</v>
      </c>
    </row>
    <row r="88" spans="1:12" ht="16.5" customHeight="1" x14ac:dyDescent="0.25">
      <c r="A88" s="38"/>
      <c r="B88" s="10" t="s">
        <v>5</v>
      </c>
      <c r="C88" s="8" t="s">
        <v>10</v>
      </c>
      <c r="D88" s="8" t="s">
        <v>10</v>
      </c>
      <c r="E88" s="8" t="s">
        <v>10</v>
      </c>
      <c r="F88" s="8" t="s">
        <v>10</v>
      </c>
      <c r="G88" s="9">
        <f>SUM(G99+G110+G121+G132+G143)</f>
        <v>984674.39999999991</v>
      </c>
      <c r="H88" s="9">
        <f t="shared" ref="H88:I88" si="30">SUM(H99+H110+H121+H132+H143)</f>
        <v>880202.70000000007</v>
      </c>
      <c r="I88" s="9">
        <f t="shared" si="30"/>
        <v>872165.38951000012</v>
      </c>
    </row>
    <row r="89" spans="1:12" ht="33" customHeight="1" x14ac:dyDescent="0.25">
      <c r="A89" s="38"/>
      <c r="B89" s="10" t="s">
        <v>6</v>
      </c>
      <c r="C89" s="8" t="s">
        <v>10</v>
      </c>
      <c r="D89" s="8" t="s">
        <v>10</v>
      </c>
      <c r="E89" s="8" t="s">
        <v>10</v>
      </c>
      <c r="F89" s="8" t="s">
        <v>10</v>
      </c>
      <c r="G89" s="9">
        <f>SUM(G100+G111+G122+G133+G144)</f>
        <v>171152.5</v>
      </c>
      <c r="H89" s="22">
        <f>SUM(H100+H111+H122+H133+H144)</f>
        <v>172167.9074</v>
      </c>
      <c r="I89" s="22">
        <f>SUM(I100+I111+I122+I133+I144)</f>
        <v>167876.91014000002</v>
      </c>
    </row>
    <row r="90" spans="1:12" ht="33" customHeight="1" x14ac:dyDescent="0.25">
      <c r="A90" s="38"/>
      <c r="B90" s="10" t="s">
        <v>7</v>
      </c>
      <c r="C90" s="8" t="s">
        <v>10</v>
      </c>
      <c r="D90" s="8" t="s">
        <v>10</v>
      </c>
      <c r="E90" s="8" t="s">
        <v>10</v>
      </c>
      <c r="F90" s="8" t="s">
        <v>10</v>
      </c>
      <c r="G90" s="9">
        <f t="shared" ref="G90:I90" si="31">SUM(G101+G112+G123+G134+G145)</f>
        <v>476638.5</v>
      </c>
      <c r="H90" s="22">
        <f t="shared" si="31"/>
        <v>428404.02007999999</v>
      </c>
      <c r="I90" s="22">
        <f t="shared" si="31"/>
        <v>422072.98453000002</v>
      </c>
    </row>
    <row r="91" spans="1:12" ht="49.5" customHeight="1" x14ac:dyDescent="0.25">
      <c r="A91" s="38"/>
      <c r="B91" s="10" t="s">
        <v>8</v>
      </c>
      <c r="C91" s="8" t="s">
        <v>10</v>
      </c>
      <c r="D91" s="8" t="s">
        <v>10</v>
      </c>
      <c r="E91" s="8" t="s">
        <v>10</v>
      </c>
      <c r="F91" s="8" t="s">
        <v>10</v>
      </c>
      <c r="G91" s="9">
        <f>SUM(G102+G113+G124+G135+G146)</f>
        <v>239782.5</v>
      </c>
      <c r="H91" s="22">
        <f>SUM(H102+H113+H124+H135+H146)</f>
        <v>221728.7</v>
      </c>
      <c r="I91" s="22">
        <f>SUM(I102+I113+I124+I135+I146)</f>
        <v>218650.31196000002</v>
      </c>
    </row>
    <row r="92" spans="1:12" ht="33" customHeight="1" x14ac:dyDescent="0.25">
      <c r="A92" s="38"/>
      <c r="B92" s="10" t="s">
        <v>9</v>
      </c>
      <c r="C92" s="8" t="s">
        <v>10</v>
      </c>
      <c r="D92" s="8" t="s">
        <v>10</v>
      </c>
      <c r="E92" s="8" t="s">
        <v>10</v>
      </c>
      <c r="F92" s="8" t="s">
        <v>10</v>
      </c>
      <c r="G92" s="9">
        <f>SUM(G103+G114+G125+G136+G147)</f>
        <v>60052.799999999996</v>
      </c>
      <c r="H92" s="9">
        <f t="shared" ref="H92:I92" si="32">SUM(H103+H114+H125+H136+H147)</f>
        <v>50093.200000000004</v>
      </c>
      <c r="I92" s="9">
        <f t="shared" si="32"/>
        <v>49068.696379999994</v>
      </c>
    </row>
    <row r="93" spans="1:12" ht="49.5" x14ac:dyDescent="0.25">
      <c r="A93" s="38" t="s">
        <v>20</v>
      </c>
      <c r="B93" s="7" t="s">
        <v>12</v>
      </c>
      <c r="C93" s="8">
        <v>149</v>
      </c>
      <c r="D93" s="11">
        <v>1004</v>
      </c>
      <c r="E93" s="11" t="s">
        <v>44</v>
      </c>
      <c r="F93" s="11">
        <v>530</v>
      </c>
      <c r="G93" s="9">
        <f>SUM(G95:G103)</f>
        <v>4133810</v>
      </c>
      <c r="H93" s="9">
        <f t="shared" ref="H93:I93" si="33">SUM(H95:H103)</f>
        <v>3733659.4889699998</v>
      </c>
      <c r="I93" s="9">
        <f t="shared" si="33"/>
        <v>3721334.1057699993</v>
      </c>
    </row>
    <row r="94" spans="1:12" ht="16.5" customHeight="1" x14ac:dyDescent="0.25">
      <c r="A94" s="38"/>
      <c r="B94" s="10" t="s">
        <v>13</v>
      </c>
      <c r="C94" s="8"/>
      <c r="D94" s="8"/>
      <c r="E94" s="8"/>
      <c r="F94" s="8"/>
      <c r="G94" s="9"/>
      <c r="H94" s="9"/>
      <c r="I94" s="9"/>
    </row>
    <row r="95" spans="1:12" ht="33" x14ac:dyDescent="0.25">
      <c r="A95" s="38"/>
      <c r="B95" s="10" t="s">
        <v>1</v>
      </c>
      <c r="C95" s="8">
        <v>149</v>
      </c>
      <c r="D95" s="11">
        <v>1004</v>
      </c>
      <c r="E95" s="11" t="s">
        <v>44</v>
      </c>
      <c r="F95" s="11">
        <v>530</v>
      </c>
      <c r="G95" s="9">
        <v>914688.1</v>
      </c>
      <c r="H95" s="9">
        <v>833067.54362999997</v>
      </c>
      <c r="I95" s="9">
        <v>833009.93027000001</v>
      </c>
      <c r="K95" s="25"/>
      <c r="L95" s="25"/>
    </row>
    <row r="96" spans="1:12" ht="16.5" x14ac:dyDescent="0.25">
      <c r="A96" s="38"/>
      <c r="B96" s="10" t="s">
        <v>2</v>
      </c>
      <c r="C96" s="8">
        <v>149</v>
      </c>
      <c r="D96" s="11">
        <v>1004</v>
      </c>
      <c r="E96" s="11" t="s">
        <v>44</v>
      </c>
      <c r="F96" s="11">
        <v>530</v>
      </c>
      <c r="G96" s="9">
        <v>203731.4</v>
      </c>
      <c r="H96" s="9">
        <v>189370.1</v>
      </c>
      <c r="I96" s="9">
        <v>189370.1</v>
      </c>
      <c r="K96" s="25"/>
      <c r="L96" s="25"/>
    </row>
    <row r="97" spans="1:12" ht="16.5" x14ac:dyDescent="0.25">
      <c r="A97" s="38"/>
      <c r="B97" s="10" t="s">
        <v>3</v>
      </c>
      <c r="C97" s="8">
        <v>149</v>
      </c>
      <c r="D97" s="11">
        <v>1004</v>
      </c>
      <c r="E97" s="11" t="s">
        <v>44</v>
      </c>
      <c r="F97" s="11">
        <v>530</v>
      </c>
      <c r="G97" s="9">
        <v>1102272.6000000001</v>
      </c>
      <c r="H97" s="9">
        <v>985850.9</v>
      </c>
      <c r="I97" s="9">
        <v>979618.94554999995</v>
      </c>
      <c r="K97" s="25"/>
      <c r="L97" s="25"/>
    </row>
    <row r="98" spans="1:12" ht="16.5" x14ac:dyDescent="0.25">
      <c r="A98" s="38"/>
      <c r="B98" s="10" t="s">
        <v>4</v>
      </c>
      <c r="C98" s="8">
        <v>149</v>
      </c>
      <c r="D98" s="11">
        <v>1004</v>
      </c>
      <c r="E98" s="11" t="s">
        <v>44</v>
      </c>
      <c r="F98" s="11">
        <v>530</v>
      </c>
      <c r="G98" s="9">
        <v>746537.6</v>
      </c>
      <c r="H98" s="9">
        <v>667644.42526000005</v>
      </c>
      <c r="I98" s="9">
        <v>667535.10161999997</v>
      </c>
      <c r="K98" s="25"/>
      <c r="L98" s="25"/>
    </row>
    <row r="99" spans="1:12" ht="16.5" x14ac:dyDescent="0.25">
      <c r="A99" s="38"/>
      <c r="B99" s="10" t="s">
        <v>5</v>
      </c>
      <c r="C99" s="8">
        <v>149</v>
      </c>
      <c r="D99" s="11">
        <v>1004</v>
      </c>
      <c r="E99" s="11" t="s">
        <v>44</v>
      </c>
      <c r="F99" s="11">
        <v>530</v>
      </c>
      <c r="G99" s="9">
        <v>573181</v>
      </c>
      <c r="H99" s="9">
        <v>518187.8</v>
      </c>
      <c r="I99" s="9">
        <v>513109.54597000004</v>
      </c>
      <c r="K99" s="25"/>
      <c r="L99" s="25"/>
    </row>
    <row r="100" spans="1:12" ht="33" x14ac:dyDescent="0.25">
      <c r="A100" s="38"/>
      <c r="B100" s="10" t="s">
        <v>6</v>
      </c>
      <c r="C100" s="8">
        <v>149</v>
      </c>
      <c r="D100" s="11">
        <v>1004</v>
      </c>
      <c r="E100" s="11" t="s">
        <v>44</v>
      </c>
      <c r="F100" s="11">
        <v>530</v>
      </c>
      <c r="G100" s="9">
        <v>72274.600000000006</v>
      </c>
      <c r="H100" s="9">
        <v>75388.100000000006</v>
      </c>
      <c r="I100" s="9">
        <v>74600.039749999996</v>
      </c>
      <c r="K100" s="25"/>
      <c r="L100" s="25"/>
    </row>
    <row r="101" spans="1:12" ht="33" x14ac:dyDescent="0.25">
      <c r="A101" s="38"/>
      <c r="B101" s="10" t="s">
        <v>7</v>
      </c>
      <c r="C101" s="8">
        <v>149</v>
      </c>
      <c r="D101" s="11">
        <v>1004</v>
      </c>
      <c r="E101" s="11" t="s">
        <v>44</v>
      </c>
      <c r="F101" s="11">
        <v>530</v>
      </c>
      <c r="G101" s="9">
        <v>351775.4</v>
      </c>
      <c r="H101" s="9">
        <v>314204.72008</v>
      </c>
      <c r="I101" s="9">
        <v>314203.68595000001</v>
      </c>
      <c r="K101" s="25"/>
      <c r="L101" s="25"/>
    </row>
    <row r="102" spans="1:12" ht="49.5" x14ac:dyDescent="0.25">
      <c r="A102" s="38"/>
      <c r="B102" s="10" t="s">
        <v>8</v>
      </c>
      <c r="C102" s="8">
        <v>149</v>
      </c>
      <c r="D102" s="11">
        <v>1004</v>
      </c>
      <c r="E102" s="11" t="s">
        <v>44</v>
      </c>
      <c r="F102" s="11">
        <v>530</v>
      </c>
      <c r="G102" s="9">
        <v>122227.5</v>
      </c>
      <c r="H102" s="9">
        <v>108492.6</v>
      </c>
      <c r="I102" s="9">
        <v>108452.37818000001</v>
      </c>
      <c r="K102" s="25"/>
      <c r="L102" s="25"/>
    </row>
    <row r="103" spans="1:12" ht="90" customHeight="1" x14ac:dyDescent="0.25">
      <c r="A103" s="38"/>
      <c r="B103" s="10" t="s">
        <v>9</v>
      </c>
      <c r="C103" s="8">
        <v>149</v>
      </c>
      <c r="D103" s="11">
        <v>1004</v>
      </c>
      <c r="E103" s="11" t="s">
        <v>44</v>
      </c>
      <c r="F103" s="11">
        <v>530</v>
      </c>
      <c r="G103" s="9">
        <v>47121.8</v>
      </c>
      <c r="H103" s="9">
        <v>41453.300000000003</v>
      </c>
      <c r="I103" s="9">
        <v>41434.378479999999</v>
      </c>
      <c r="K103" s="25"/>
      <c r="L103" s="25"/>
    </row>
    <row r="104" spans="1:12" ht="49.5" x14ac:dyDescent="0.25">
      <c r="A104" s="38" t="s">
        <v>21</v>
      </c>
      <c r="B104" s="7" t="s">
        <v>12</v>
      </c>
      <c r="C104" s="8">
        <v>149</v>
      </c>
      <c r="D104" s="8">
        <v>1004</v>
      </c>
      <c r="E104" s="11" t="s">
        <v>43</v>
      </c>
      <c r="F104" s="8">
        <v>530</v>
      </c>
      <c r="G104" s="9">
        <f>SUM(G106:G114)</f>
        <v>114199.49999999999</v>
      </c>
      <c r="H104" s="9">
        <f t="shared" ref="H104:I104" si="34">SUM(H106:H114)</f>
        <v>77591.807399999991</v>
      </c>
      <c r="I104" s="9">
        <f t="shared" si="34"/>
        <v>71529.151720000009</v>
      </c>
      <c r="K104" s="25"/>
      <c r="L104" s="25"/>
    </row>
    <row r="105" spans="1:12" ht="16.5" customHeight="1" x14ac:dyDescent="0.25">
      <c r="A105" s="38"/>
      <c r="B105" s="10" t="s">
        <v>13</v>
      </c>
      <c r="C105" s="8"/>
      <c r="D105" s="8"/>
      <c r="E105" s="8"/>
      <c r="F105" s="8"/>
      <c r="G105" s="9"/>
      <c r="H105" s="9"/>
      <c r="I105" s="9"/>
      <c r="K105" s="25"/>
      <c r="L105" s="25"/>
    </row>
    <row r="106" spans="1:12" ht="33" x14ac:dyDescent="0.25">
      <c r="A106" s="38"/>
      <c r="B106" s="10" t="s">
        <v>1</v>
      </c>
      <c r="C106" s="8">
        <v>149</v>
      </c>
      <c r="D106" s="8">
        <v>1004</v>
      </c>
      <c r="E106" s="11" t="s">
        <v>43</v>
      </c>
      <c r="F106" s="8">
        <v>530</v>
      </c>
      <c r="G106" s="9">
        <v>50723.5</v>
      </c>
      <c r="H106" s="9">
        <v>38011.4</v>
      </c>
      <c r="I106" s="9">
        <v>34788.775289999998</v>
      </c>
      <c r="K106" s="25"/>
      <c r="L106" s="25"/>
    </row>
    <row r="107" spans="1:12" ht="16.5" x14ac:dyDescent="0.25">
      <c r="A107" s="38"/>
      <c r="B107" s="10" t="s">
        <v>2</v>
      </c>
      <c r="C107" s="8">
        <v>149</v>
      </c>
      <c r="D107" s="8">
        <v>1004</v>
      </c>
      <c r="E107" s="11" t="s">
        <v>43</v>
      </c>
      <c r="F107" s="8">
        <v>530</v>
      </c>
      <c r="G107" s="9">
        <v>4353</v>
      </c>
      <c r="H107" s="9">
        <v>4604.1000000000004</v>
      </c>
      <c r="I107" s="9">
        <v>2877.4794900000002</v>
      </c>
      <c r="K107" s="25"/>
      <c r="L107" s="25"/>
    </row>
    <row r="108" spans="1:12" ht="16.5" x14ac:dyDescent="0.25">
      <c r="A108" s="38"/>
      <c r="B108" s="10" t="s">
        <v>3</v>
      </c>
      <c r="C108" s="8">
        <v>149</v>
      </c>
      <c r="D108" s="8">
        <v>1004</v>
      </c>
      <c r="E108" s="11" t="s">
        <v>43</v>
      </c>
      <c r="F108" s="8">
        <v>530</v>
      </c>
      <c r="G108" s="9">
        <v>21341.7</v>
      </c>
      <c r="H108" s="9">
        <v>10405.200000000001</v>
      </c>
      <c r="I108" s="9">
        <v>10316.783660000001</v>
      </c>
      <c r="K108" s="25"/>
      <c r="L108" s="25"/>
    </row>
    <row r="109" spans="1:12" ht="16.5" x14ac:dyDescent="0.25">
      <c r="A109" s="38"/>
      <c r="B109" s="10" t="s">
        <v>4</v>
      </c>
      <c r="C109" s="8">
        <v>149</v>
      </c>
      <c r="D109" s="8">
        <v>1004</v>
      </c>
      <c r="E109" s="11" t="s">
        <v>43</v>
      </c>
      <c r="F109" s="8">
        <v>530</v>
      </c>
      <c r="G109" s="9">
        <v>11892</v>
      </c>
      <c r="H109" s="9">
        <v>8494.4</v>
      </c>
      <c r="I109" s="9">
        <v>8023</v>
      </c>
      <c r="K109" s="25"/>
      <c r="L109" s="25"/>
    </row>
    <row r="110" spans="1:12" ht="16.5" x14ac:dyDescent="0.25">
      <c r="A110" s="38"/>
      <c r="B110" s="10" t="s">
        <v>5</v>
      </c>
      <c r="C110" s="8">
        <v>149</v>
      </c>
      <c r="D110" s="8">
        <v>1004</v>
      </c>
      <c r="E110" s="11" t="s">
        <v>43</v>
      </c>
      <c r="F110" s="8">
        <v>530</v>
      </c>
      <c r="G110" s="9">
        <v>12142.7</v>
      </c>
      <c r="H110" s="9">
        <v>6929.7</v>
      </c>
      <c r="I110" s="9">
        <v>6878.31196</v>
      </c>
      <c r="K110" s="25"/>
      <c r="L110" s="25"/>
    </row>
    <row r="111" spans="1:12" ht="33" x14ac:dyDescent="0.25">
      <c r="A111" s="38"/>
      <c r="B111" s="10" t="s">
        <v>6</v>
      </c>
      <c r="C111" s="8">
        <v>149</v>
      </c>
      <c r="D111" s="8">
        <v>1004</v>
      </c>
      <c r="E111" s="11" t="s">
        <v>43</v>
      </c>
      <c r="F111" s="8">
        <v>530</v>
      </c>
      <c r="G111" s="9">
        <v>2194.3000000000002</v>
      </c>
      <c r="H111" s="9">
        <v>1697.6073999999999</v>
      </c>
      <c r="I111" s="9">
        <v>1691.1833799999999</v>
      </c>
      <c r="K111" s="25"/>
      <c r="L111" s="25"/>
    </row>
    <row r="112" spans="1:12" ht="33" x14ac:dyDescent="0.25">
      <c r="A112" s="38"/>
      <c r="B112" s="10" t="s">
        <v>7</v>
      </c>
      <c r="C112" s="8">
        <v>149</v>
      </c>
      <c r="D112" s="8">
        <v>1004</v>
      </c>
      <c r="E112" s="11" t="s">
        <v>43</v>
      </c>
      <c r="F112" s="8">
        <v>530</v>
      </c>
      <c r="G112" s="9">
        <v>5882.7</v>
      </c>
      <c r="H112" s="9">
        <v>5025</v>
      </c>
      <c r="I112" s="9">
        <v>4678.6257800000003</v>
      </c>
      <c r="K112" s="25"/>
      <c r="L112" s="25"/>
    </row>
    <row r="113" spans="1:12" ht="49.5" x14ac:dyDescent="0.25">
      <c r="A113" s="38"/>
      <c r="B113" s="10" t="s">
        <v>8</v>
      </c>
      <c r="C113" s="8">
        <v>149</v>
      </c>
      <c r="D113" s="8">
        <v>1004</v>
      </c>
      <c r="E113" s="11" t="s">
        <v>43</v>
      </c>
      <c r="F113" s="8">
        <v>530</v>
      </c>
      <c r="G113" s="9">
        <v>4618.3999999999996</v>
      </c>
      <c r="H113" s="9">
        <v>2039.5</v>
      </c>
      <c r="I113" s="9">
        <v>2012.47426</v>
      </c>
      <c r="K113" s="25"/>
      <c r="L113" s="25"/>
    </row>
    <row r="114" spans="1:12" ht="42.75" customHeight="1" x14ac:dyDescent="0.25">
      <c r="A114" s="38"/>
      <c r="B114" s="10" t="s">
        <v>9</v>
      </c>
      <c r="C114" s="8">
        <v>149</v>
      </c>
      <c r="D114" s="8">
        <v>1004</v>
      </c>
      <c r="E114" s="11" t="s">
        <v>43</v>
      </c>
      <c r="F114" s="8">
        <v>530</v>
      </c>
      <c r="G114" s="9">
        <v>1051.2</v>
      </c>
      <c r="H114" s="9">
        <v>384.9</v>
      </c>
      <c r="I114" s="9">
        <v>262.5179</v>
      </c>
      <c r="K114" s="25"/>
      <c r="L114" s="25"/>
    </row>
    <row r="115" spans="1:12" ht="49.5" x14ac:dyDescent="0.25">
      <c r="A115" s="38" t="s">
        <v>22</v>
      </c>
      <c r="B115" s="7" t="s">
        <v>12</v>
      </c>
      <c r="C115" s="8">
        <v>149</v>
      </c>
      <c r="D115" s="8">
        <v>1004</v>
      </c>
      <c r="E115" s="11" t="s">
        <v>34</v>
      </c>
      <c r="F115" s="8">
        <v>521</v>
      </c>
      <c r="G115" s="9">
        <f>SUM(G117:G125)</f>
        <v>1836297.3</v>
      </c>
      <c r="H115" s="9">
        <f t="shared" ref="H115:I115" si="35">SUM(H117:H125)</f>
        <v>1850902.4000000001</v>
      </c>
      <c r="I115" s="9">
        <f t="shared" si="35"/>
        <v>1830458.1876000001</v>
      </c>
      <c r="K115" s="25"/>
      <c r="L115" s="25"/>
    </row>
    <row r="116" spans="1:12" ht="21.75" customHeight="1" x14ac:dyDescent="0.25">
      <c r="A116" s="38"/>
      <c r="B116" s="10" t="s">
        <v>13</v>
      </c>
      <c r="C116" s="8"/>
      <c r="D116" s="8"/>
      <c r="E116" s="11"/>
      <c r="F116" s="8"/>
      <c r="G116" s="9"/>
      <c r="H116" s="9"/>
      <c r="I116" s="9"/>
      <c r="K116" s="25"/>
      <c r="L116" s="25"/>
    </row>
    <row r="117" spans="1:12" ht="33" x14ac:dyDescent="0.25">
      <c r="A117" s="38"/>
      <c r="B117" s="10" t="s">
        <v>1</v>
      </c>
      <c r="C117" s="8">
        <v>149</v>
      </c>
      <c r="D117" s="8">
        <v>1004</v>
      </c>
      <c r="E117" s="11" t="s">
        <v>34</v>
      </c>
      <c r="F117" s="8">
        <v>521</v>
      </c>
      <c r="G117" s="9"/>
      <c r="H117" s="9"/>
      <c r="I117" s="9"/>
      <c r="K117" s="25"/>
      <c r="L117" s="25"/>
    </row>
    <row r="118" spans="1:12" ht="16.5" x14ac:dyDescent="0.25">
      <c r="A118" s="38"/>
      <c r="B118" s="10" t="s">
        <v>2</v>
      </c>
      <c r="C118" s="8">
        <v>149</v>
      </c>
      <c r="D118" s="8">
        <v>1004</v>
      </c>
      <c r="E118" s="11" t="s">
        <v>34</v>
      </c>
      <c r="F118" s="8">
        <v>521</v>
      </c>
      <c r="G118" s="9">
        <v>218182.6</v>
      </c>
      <c r="H118" s="9">
        <v>256588.2</v>
      </c>
      <c r="I118" s="9">
        <v>256566.73097</v>
      </c>
      <c r="K118" s="25"/>
      <c r="L118" s="25"/>
    </row>
    <row r="119" spans="1:12" ht="16.5" x14ac:dyDescent="0.25">
      <c r="A119" s="38"/>
      <c r="B119" s="10" t="s">
        <v>3</v>
      </c>
      <c r="C119" s="8">
        <v>149</v>
      </c>
      <c r="D119" s="8">
        <v>1004</v>
      </c>
      <c r="E119" s="11" t="s">
        <v>34</v>
      </c>
      <c r="F119" s="8">
        <v>521</v>
      </c>
      <c r="G119" s="9">
        <v>522215.2</v>
      </c>
      <c r="H119" s="9">
        <v>502356.6</v>
      </c>
      <c r="I119" s="9">
        <v>494547.60572000005</v>
      </c>
      <c r="K119" s="25"/>
      <c r="L119" s="25"/>
    </row>
    <row r="120" spans="1:12" ht="16.5" x14ac:dyDescent="0.25">
      <c r="A120" s="38"/>
      <c r="B120" s="10" t="s">
        <v>4</v>
      </c>
      <c r="C120" s="8">
        <v>149</v>
      </c>
      <c r="D120" s="8">
        <v>1004</v>
      </c>
      <c r="E120" s="11" t="s">
        <v>34</v>
      </c>
      <c r="F120" s="8">
        <v>521</v>
      </c>
      <c r="G120" s="9">
        <v>576994.6</v>
      </c>
      <c r="H120" s="9">
        <v>596235.69999999995</v>
      </c>
      <c r="I120" s="9">
        <v>596235.69999999995</v>
      </c>
      <c r="K120" s="25"/>
      <c r="L120" s="25"/>
    </row>
    <row r="121" spans="1:12" ht="16.5" x14ac:dyDescent="0.25">
      <c r="A121" s="38"/>
      <c r="B121" s="10" t="s">
        <v>5</v>
      </c>
      <c r="C121" s="8">
        <v>149</v>
      </c>
      <c r="D121" s="8">
        <v>1004</v>
      </c>
      <c r="E121" s="11" t="s">
        <v>34</v>
      </c>
      <c r="F121" s="8">
        <v>521</v>
      </c>
      <c r="G121" s="9">
        <v>270784.5</v>
      </c>
      <c r="H121" s="9">
        <v>247601.5</v>
      </c>
      <c r="I121" s="9">
        <v>244693.83158000003</v>
      </c>
      <c r="K121" s="25"/>
      <c r="L121" s="25"/>
    </row>
    <row r="122" spans="1:12" ht="33" x14ac:dyDescent="0.25">
      <c r="A122" s="38"/>
      <c r="B122" s="10" t="s">
        <v>6</v>
      </c>
      <c r="C122" s="8">
        <v>149</v>
      </c>
      <c r="D122" s="8">
        <v>1004</v>
      </c>
      <c r="E122" s="11" t="s">
        <v>34</v>
      </c>
      <c r="F122" s="8">
        <v>521</v>
      </c>
      <c r="G122" s="9">
        <v>85620.800000000003</v>
      </c>
      <c r="H122" s="9">
        <v>85620.800000000003</v>
      </c>
      <c r="I122" s="9">
        <v>82773.28701</v>
      </c>
      <c r="K122" s="25"/>
      <c r="L122" s="25"/>
    </row>
    <row r="123" spans="1:12" ht="33" x14ac:dyDescent="0.25">
      <c r="A123" s="38"/>
      <c r="B123" s="10" t="s">
        <v>7</v>
      </c>
      <c r="C123" s="8">
        <v>149</v>
      </c>
      <c r="D123" s="8">
        <v>1004</v>
      </c>
      <c r="E123" s="11" t="s">
        <v>34</v>
      </c>
      <c r="F123" s="8">
        <v>521</v>
      </c>
      <c r="G123" s="9">
        <v>88020</v>
      </c>
      <c r="H123" s="9">
        <v>88020</v>
      </c>
      <c r="I123" s="9">
        <v>84172.372799999997</v>
      </c>
      <c r="K123" s="25"/>
      <c r="L123" s="25"/>
    </row>
    <row r="124" spans="1:12" ht="49.5" x14ac:dyDescent="0.25">
      <c r="A124" s="38"/>
      <c r="B124" s="10" t="s">
        <v>8</v>
      </c>
      <c r="C124" s="8">
        <v>149</v>
      </c>
      <c r="D124" s="8">
        <v>1004</v>
      </c>
      <c r="E124" s="11" t="s">
        <v>34</v>
      </c>
      <c r="F124" s="8">
        <v>521</v>
      </c>
      <c r="G124" s="9">
        <v>74479.600000000006</v>
      </c>
      <c r="H124" s="9">
        <v>74479.600000000006</v>
      </c>
      <c r="I124" s="9">
        <v>71468.659520000001</v>
      </c>
      <c r="K124" s="25"/>
      <c r="L124" s="25"/>
    </row>
    <row r="125" spans="1:12" ht="33" x14ac:dyDescent="0.25">
      <c r="A125" s="38"/>
      <c r="B125" s="10" t="s">
        <v>9</v>
      </c>
      <c r="C125" s="8">
        <v>149</v>
      </c>
      <c r="D125" s="8">
        <v>1004</v>
      </c>
      <c r="E125" s="11" t="s">
        <v>34</v>
      </c>
      <c r="F125" s="8">
        <v>521</v>
      </c>
      <c r="G125" s="29"/>
      <c r="H125" s="9"/>
      <c r="I125" s="9"/>
    </row>
    <row r="126" spans="1:12" ht="49.5" customHeight="1" x14ac:dyDescent="0.25">
      <c r="A126" s="38" t="s">
        <v>23</v>
      </c>
      <c r="B126" s="7" t="s">
        <v>12</v>
      </c>
      <c r="C126" s="11" t="s">
        <v>32</v>
      </c>
      <c r="D126" s="8" t="s">
        <v>35</v>
      </c>
      <c r="E126" s="11" t="s">
        <v>68</v>
      </c>
      <c r="F126" s="8">
        <v>521</v>
      </c>
      <c r="G126" s="9">
        <f>SUM(G128:G136)</f>
        <v>895120.9</v>
      </c>
      <c r="H126" s="9">
        <f t="shared" ref="H126:I126" si="36">SUM(H128:H136)</f>
        <v>796497.6</v>
      </c>
      <c r="I126" s="9">
        <f t="shared" si="36"/>
        <v>609218.79999999993</v>
      </c>
    </row>
    <row r="127" spans="1:12" ht="16.5" customHeight="1" x14ac:dyDescent="0.25">
      <c r="A127" s="38"/>
      <c r="B127" s="10" t="s">
        <v>13</v>
      </c>
      <c r="C127" s="11"/>
      <c r="D127" s="8"/>
      <c r="E127" s="8"/>
      <c r="F127" s="8"/>
      <c r="G127" s="9"/>
      <c r="H127" s="9"/>
      <c r="I127" s="9"/>
    </row>
    <row r="128" spans="1:12" ht="33" customHeight="1" x14ac:dyDescent="0.25">
      <c r="A128" s="38"/>
      <c r="B128" s="10" t="s">
        <v>1</v>
      </c>
      <c r="C128" s="11" t="s">
        <v>32</v>
      </c>
      <c r="D128" s="8" t="s">
        <v>35</v>
      </c>
      <c r="E128" s="11" t="s">
        <v>68</v>
      </c>
      <c r="F128" s="8">
        <v>521</v>
      </c>
      <c r="G128" s="9">
        <v>178305.7</v>
      </c>
      <c r="H128" s="9">
        <v>154917.4</v>
      </c>
      <c r="I128" s="9">
        <v>154917.4</v>
      </c>
    </row>
    <row r="129" spans="1:9" ht="16.5" customHeight="1" x14ac:dyDescent="0.25">
      <c r="A129" s="38"/>
      <c r="B129" s="10" t="s">
        <v>2</v>
      </c>
      <c r="C129" s="11" t="s">
        <v>32</v>
      </c>
      <c r="D129" s="8" t="s">
        <v>35</v>
      </c>
      <c r="E129" s="11" t="s">
        <v>68</v>
      </c>
      <c r="F129" s="8">
        <v>521</v>
      </c>
      <c r="G129" s="9">
        <v>13773.2</v>
      </c>
      <c r="H129" s="9">
        <v>9939.5</v>
      </c>
      <c r="I129" s="9">
        <v>9939.5</v>
      </c>
    </row>
    <row r="130" spans="1:9" ht="16.5" customHeight="1" x14ac:dyDescent="0.25">
      <c r="A130" s="38"/>
      <c r="B130" s="10" t="s">
        <v>3</v>
      </c>
      <c r="C130" s="11" t="s">
        <v>32</v>
      </c>
      <c r="D130" s="8" t="s">
        <v>35</v>
      </c>
      <c r="E130" s="11" t="s">
        <v>68</v>
      </c>
      <c r="F130" s="8">
        <v>521</v>
      </c>
      <c r="G130" s="9">
        <v>306506.8</v>
      </c>
      <c r="H130" s="9">
        <v>285573.3</v>
      </c>
      <c r="I130" s="9">
        <v>98371.1</v>
      </c>
    </row>
    <row r="131" spans="1:9" ht="16.5" customHeight="1" x14ac:dyDescent="0.25">
      <c r="A131" s="38"/>
      <c r="B131" s="10" t="s">
        <v>4</v>
      </c>
      <c r="C131" s="11" t="s">
        <v>32</v>
      </c>
      <c r="D131" s="8" t="s">
        <v>35</v>
      </c>
      <c r="E131" s="11" t="s">
        <v>68</v>
      </c>
      <c r="F131" s="8">
        <v>521</v>
      </c>
      <c r="G131" s="9">
        <v>206786.2</v>
      </c>
      <c r="H131" s="9">
        <v>187495.6</v>
      </c>
      <c r="I131" s="9">
        <v>187495.6</v>
      </c>
    </row>
    <row r="132" spans="1:9" ht="16.5" customHeight="1" x14ac:dyDescent="0.25">
      <c r="A132" s="38"/>
      <c r="B132" s="10" t="s">
        <v>5</v>
      </c>
      <c r="C132" s="11" t="s">
        <v>32</v>
      </c>
      <c r="D132" s="8" t="s">
        <v>35</v>
      </c>
      <c r="E132" s="11" t="s">
        <v>68</v>
      </c>
      <c r="F132" s="8">
        <v>521</v>
      </c>
      <c r="G132" s="9">
        <v>112926.5</v>
      </c>
      <c r="H132" s="9">
        <v>97286.8</v>
      </c>
      <c r="I132" s="9">
        <v>97286.8</v>
      </c>
    </row>
    <row r="133" spans="1:9" ht="33" customHeight="1" x14ac:dyDescent="0.25">
      <c r="A133" s="38"/>
      <c r="B133" s="10" t="s">
        <v>6</v>
      </c>
      <c r="C133" s="11" t="s">
        <v>32</v>
      </c>
      <c r="D133" s="8" t="s">
        <v>35</v>
      </c>
      <c r="E133" s="11" t="s">
        <v>68</v>
      </c>
      <c r="F133" s="8">
        <v>521</v>
      </c>
      <c r="G133" s="9">
        <v>9480.7999999999993</v>
      </c>
      <c r="H133" s="9">
        <v>7898.8</v>
      </c>
      <c r="I133" s="9">
        <v>7822.2</v>
      </c>
    </row>
    <row r="134" spans="1:9" ht="33" customHeight="1" x14ac:dyDescent="0.25">
      <c r="A134" s="38"/>
      <c r="B134" s="10" t="s">
        <v>7</v>
      </c>
      <c r="C134" s="11" t="s">
        <v>32</v>
      </c>
      <c r="D134" s="8" t="s">
        <v>35</v>
      </c>
      <c r="E134" s="11" t="s">
        <v>68</v>
      </c>
      <c r="F134" s="8">
        <v>521</v>
      </c>
      <c r="G134" s="9">
        <v>22531.3</v>
      </c>
      <c r="H134" s="9">
        <v>14102.2</v>
      </c>
      <c r="I134" s="9">
        <v>14102.2</v>
      </c>
    </row>
    <row r="135" spans="1:9" ht="49.5" customHeight="1" x14ac:dyDescent="0.25">
      <c r="A135" s="38"/>
      <c r="B135" s="10" t="s">
        <v>8</v>
      </c>
      <c r="C135" s="11" t="s">
        <v>32</v>
      </c>
      <c r="D135" s="8" t="s">
        <v>35</v>
      </c>
      <c r="E135" s="11" t="s">
        <v>68</v>
      </c>
      <c r="F135" s="8">
        <v>521</v>
      </c>
      <c r="G135" s="9">
        <v>36445.699999999997</v>
      </c>
      <c r="H135" s="9">
        <v>34434.400000000001</v>
      </c>
      <c r="I135" s="9">
        <v>34434.400000000001</v>
      </c>
    </row>
    <row r="136" spans="1:9" ht="33" customHeight="1" thickBot="1" x14ac:dyDescent="0.3">
      <c r="A136" s="39"/>
      <c r="B136" s="12" t="s">
        <v>9</v>
      </c>
      <c r="C136" s="11" t="s">
        <v>32</v>
      </c>
      <c r="D136" s="8" t="s">
        <v>35</v>
      </c>
      <c r="E136" s="11" t="s">
        <v>68</v>
      </c>
      <c r="F136" s="8">
        <v>521</v>
      </c>
      <c r="G136" s="15">
        <v>8364.7000000000007</v>
      </c>
      <c r="H136" s="9">
        <v>4849.6000000000004</v>
      </c>
      <c r="I136" s="9">
        <v>4849.6000000000004</v>
      </c>
    </row>
    <row r="137" spans="1:9" ht="49.5" x14ac:dyDescent="0.25">
      <c r="A137" s="38" t="s">
        <v>23</v>
      </c>
      <c r="B137" s="7" t="s">
        <v>12</v>
      </c>
      <c r="C137" s="11" t="s">
        <v>32</v>
      </c>
      <c r="D137" s="8" t="s">
        <v>35</v>
      </c>
      <c r="E137" s="8" t="s">
        <v>36</v>
      </c>
      <c r="F137" s="8" t="s">
        <v>37</v>
      </c>
      <c r="G137" s="9">
        <f>SUM(G139:G147)</f>
        <v>98623.300000000017</v>
      </c>
      <c r="H137" s="9">
        <f t="shared" ref="H137:I137" si="37">SUM(H139:H147)</f>
        <v>93459.800000000017</v>
      </c>
      <c r="I137" s="9">
        <f t="shared" si="37"/>
        <v>83227.346699999995</v>
      </c>
    </row>
    <row r="138" spans="1:9" ht="16.5" x14ac:dyDescent="0.25">
      <c r="A138" s="38"/>
      <c r="B138" s="10" t="s">
        <v>13</v>
      </c>
      <c r="C138" s="11"/>
      <c r="D138" s="8"/>
      <c r="E138" s="8"/>
      <c r="F138" s="8"/>
      <c r="H138" s="9"/>
      <c r="I138" s="9"/>
    </row>
    <row r="139" spans="1:9" ht="33" x14ac:dyDescent="0.25">
      <c r="A139" s="38"/>
      <c r="B139" s="10" t="s">
        <v>1</v>
      </c>
      <c r="C139" s="11" t="s">
        <v>32</v>
      </c>
      <c r="D139" s="8" t="s">
        <v>35</v>
      </c>
      <c r="E139" s="8" t="s">
        <v>36</v>
      </c>
      <c r="F139" s="8" t="s">
        <v>37</v>
      </c>
      <c r="G139" s="9">
        <v>23388.3</v>
      </c>
      <c r="H139" s="9">
        <v>25251.9</v>
      </c>
      <c r="I139" s="9">
        <v>18735.7467</v>
      </c>
    </row>
    <row r="140" spans="1:9" ht="16.5" x14ac:dyDescent="0.25">
      <c r="A140" s="38"/>
      <c r="B140" s="10" t="s">
        <v>2</v>
      </c>
      <c r="C140" s="11" t="s">
        <v>32</v>
      </c>
      <c r="D140" s="8" t="s">
        <v>35</v>
      </c>
      <c r="E140" s="8" t="s">
        <v>36</v>
      </c>
      <c r="F140" s="8" t="s">
        <v>37</v>
      </c>
      <c r="G140" s="9">
        <v>3833.7</v>
      </c>
      <c r="H140" s="9">
        <v>5704</v>
      </c>
      <c r="I140" s="9">
        <v>5587.6</v>
      </c>
    </row>
    <row r="141" spans="1:9" ht="16.5" x14ac:dyDescent="0.25">
      <c r="A141" s="38"/>
      <c r="B141" s="10" t="s">
        <v>3</v>
      </c>
      <c r="C141" s="11" t="s">
        <v>32</v>
      </c>
      <c r="D141" s="8" t="s">
        <v>35</v>
      </c>
      <c r="E141" s="8" t="s">
        <v>36</v>
      </c>
      <c r="F141" s="8" t="s">
        <v>37</v>
      </c>
      <c r="G141" s="9">
        <v>20933.5</v>
      </c>
      <c r="H141" s="9">
        <v>22475.200000000001</v>
      </c>
      <c r="I141" s="9">
        <v>22475.200000000001</v>
      </c>
    </row>
    <row r="142" spans="1:9" ht="16.5" x14ac:dyDescent="0.25">
      <c r="A142" s="38"/>
      <c r="B142" s="10" t="s">
        <v>4</v>
      </c>
      <c r="C142" s="11" t="s">
        <v>32</v>
      </c>
      <c r="D142" s="8" t="s">
        <v>35</v>
      </c>
      <c r="E142" s="8" t="s">
        <v>36</v>
      </c>
      <c r="F142" s="8" t="s">
        <v>37</v>
      </c>
      <c r="G142" s="9">
        <v>19290.599999999999</v>
      </c>
      <c r="H142" s="9">
        <v>15529.1</v>
      </c>
      <c r="I142" s="9">
        <v>15521</v>
      </c>
    </row>
    <row r="143" spans="1:9" ht="16.5" x14ac:dyDescent="0.25">
      <c r="A143" s="38"/>
      <c r="B143" s="10" t="s">
        <v>5</v>
      </c>
      <c r="C143" s="11" t="s">
        <v>32</v>
      </c>
      <c r="D143" s="8" t="s">
        <v>35</v>
      </c>
      <c r="E143" s="8" t="s">
        <v>36</v>
      </c>
      <c r="F143" s="8" t="s">
        <v>37</v>
      </c>
      <c r="G143" s="9">
        <v>15639.7</v>
      </c>
      <c r="H143" s="9">
        <v>10196.9</v>
      </c>
      <c r="I143" s="9">
        <v>10196.9</v>
      </c>
    </row>
    <row r="144" spans="1:9" ht="33" x14ac:dyDescent="0.25">
      <c r="A144" s="38"/>
      <c r="B144" s="10" t="s">
        <v>6</v>
      </c>
      <c r="C144" s="11" t="s">
        <v>32</v>
      </c>
      <c r="D144" s="8" t="s">
        <v>35</v>
      </c>
      <c r="E144" s="8" t="s">
        <v>36</v>
      </c>
      <c r="F144" s="8" t="s">
        <v>37</v>
      </c>
      <c r="G144" s="9">
        <v>1582</v>
      </c>
      <c r="H144" s="9">
        <v>1562.6</v>
      </c>
      <c r="I144" s="9">
        <v>990.2</v>
      </c>
    </row>
    <row r="145" spans="1:9" ht="33" x14ac:dyDescent="0.25">
      <c r="A145" s="38"/>
      <c r="B145" s="10" t="s">
        <v>7</v>
      </c>
      <c r="C145" s="11" t="s">
        <v>32</v>
      </c>
      <c r="D145" s="8" t="s">
        <v>35</v>
      </c>
      <c r="E145" s="8" t="s">
        <v>36</v>
      </c>
      <c r="F145" s="8" t="s">
        <v>37</v>
      </c>
      <c r="G145" s="9">
        <v>8429.1</v>
      </c>
      <c r="H145" s="9">
        <v>7052.1</v>
      </c>
      <c r="I145" s="9">
        <v>4916.1000000000004</v>
      </c>
    </row>
    <row r="146" spans="1:9" ht="49.5" x14ac:dyDescent="0.25">
      <c r="A146" s="38"/>
      <c r="B146" s="10" t="s">
        <v>8</v>
      </c>
      <c r="C146" s="11" t="s">
        <v>32</v>
      </c>
      <c r="D146" s="8" t="s">
        <v>35</v>
      </c>
      <c r="E146" s="8" t="s">
        <v>36</v>
      </c>
      <c r="F146" s="8" t="s">
        <v>37</v>
      </c>
      <c r="G146" s="9">
        <v>2011.3</v>
      </c>
      <c r="H146" s="9">
        <v>2282.6</v>
      </c>
      <c r="I146" s="9">
        <v>2282.4</v>
      </c>
    </row>
    <row r="147" spans="1:9" ht="33.75" thickBot="1" x14ac:dyDescent="0.3">
      <c r="A147" s="39"/>
      <c r="B147" s="12" t="s">
        <v>9</v>
      </c>
      <c r="C147" s="13" t="s">
        <v>32</v>
      </c>
      <c r="D147" s="14" t="s">
        <v>35</v>
      </c>
      <c r="E147" s="14" t="s">
        <v>36</v>
      </c>
      <c r="F147" s="14" t="s">
        <v>37</v>
      </c>
      <c r="G147" s="15">
        <v>3515.1</v>
      </c>
      <c r="H147" s="9">
        <v>3405.4</v>
      </c>
      <c r="I147" s="9">
        <v>2522.1999999999998</v>
      </c>
    </row>
  </sheetData>
  <autoFilter ref="A5:I147"/>
  <mergeCells count="19">
    <mergeCell ref="A1:I1"/>
    <mergeCell ref="A2:I2"/>
    <mergeCell ref="A3:A4"/>
    <mergeCell ref="B3:B4"/>
    <mergeCell ref="C3:F3"/>
    <mergeCell ref="G3:I3"/>
    <mergeCell ref="A137:A147"/>
    <mergeCell ref="A6:A16"/>
    <mergeCell ref="A17:A26"/>
    <mergeCell ref="A27:A37"/>
    <mergeCell ref="A38:A48"/>
    <mergeCell ref="A49:A59"/>
    <mergeCell ref="A60:A70"/>
    <mergeCell ref="A71:A81"/>
    <mergeCell ref="A82:A92"/>
    <mergeCell ref="A93:A103"/>
    <mergeCell ref="A104:A114"/>
    <mergeCell ref="A115:A125"/>
    <mergeCell ref="A126:A136"/>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zoomScale="80" zoomScaleNormal="80" workbookViewId="0">
      <selection sqref="A1:I2"/>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9" width="18.7109375" style="1" customWidth="1"/>
    <col min="11" max="11" width="21.85546875" customWidth="1"/>
    <col min="12" max="13" width="9.140625" customWidth="1"/>
  </cols>
  <sheetData>
    <row r="1" spans="1:11" ht="27.75" customHeight="1" x14ac:dyDescent="0.3">
      <c r="A1" s="40"/>
      <c r="B1" s="41"/>
      <c r="C1" s="41"/>
      <c r="D1" s="41"/>
      <c r="E1" s="41"/>
      <c r="F1" s="41"/>
      <c r="G1" s="41"/>
      <c r="H1" s="41"/>
      <c r="I1" s="42"/>
    </row>
    <row r="2" spans="1:11" ht="56.25" customHeight="1" x14ac:dyDescent="0.25">
      <c r="A2" s="43" t="s">
        <v>74</v>
      </c>
      <c r="B2" s="44"/>
      <c r="C2" s="44"/>
      <c r="D2" s="44"/>
      <c r="E2" s="44"/>
      <c r="F2" s="44"/>
      <c r="G2" s="44"/>
      <c r="H2" s="44"/>
      <c r="I2" s="45"/>
    </row>
    <row r="3" spans="1:11" x14ac:dyDescent="0.25">
      <c r="A3" s="46" t="s">
        <v>31</v>
      </c>
      <c r="B3" s="47" t="s">
        <v>45</v>
      </c>
      <c r="C3" s="48" t="s">
        <v>30</v>
      </c>
      <c r="D3" s="48"/>
      <c r="E3" s="48"/>
      <c r="F3" s="48"/>
      <c r="G3" s="49" t="s">
        <v>29</v>
      </c>
      <c r="H3" s="49"/>
      <c r="I3" s="50"/>
    </row>
    <row r="4" spans="1:11" ht="189.75" customHeight="1" x14ac:dyDescent="0.25">
      <c r="A4" s="46"/>
      <c r="B4" s="48"/>
      <c r="C4" s="2" t="s">
        <v>28</v>
      </c>
      <c r="D4" s="2" t="s">
        <v>27</v>
      </c>
      <c r="E4" s="2" t="s">
        <v>26</v>
      </c>
      <c r="F4" s="2" t="s">
        <v>25</v>
      </c>
      <c r="G4" s="16" t="s">
        <v>48</v>
      </c>
      <c r="H4" s="16" t="s">
        <v>49</v>
      </c>
      <c r="I4" s="3" t="s">
        <v>24</v>
      </c>
    </row>
    <row r="5" spans="1:11" x14ac:dyDescent="0.25">
      <c r="A5" s="4">
        <v>1</v>
      </c>
      <c r="B5" s="2">
        <v>2</v>
      </c>
      <c r="C5" s="2">
        <v>3</v>
      </c>
      <c r="D5" s="2">
        <v>4</v>
      </c>
      <c r="E5" s="2">
        <v>5</v>
      </c>
      <c r="F5" s="2">
        <v>6</v>
      </c>
      <c r="G5" s="2">
        <v>7</v>
      </c>
      <c r="H5" s="2">
        <v>8</v>
      </c>
      <c r="I5" s="5">
        <v>9</v>
      </c>
    </row>
    <row r="6" spans="1:11" ht="49.5" customHeight="1" x14ac:dyDescent="0.25">
      <c r="A6" s="38" t="s">
        <v>0</v>
      </c>
      <c r="B6" s="7" t="s">
        <v>47</v>
      </c>
      <c r="C6" s="8" t="s">
        <v>10</v>
      </c>
      <c r="D6" s="8" t="s">
        <v>10</v>
      </c>
      <c r="E6" s="8" t="s">
        <v>10</v>
      </c>
      <c r="F6" s="8" t="s">
        <v>10</v>
      </c>
      <c r="G6" s="9">
        <f>G11+G36</f>
        <v>7356654.9000000004</v>
      </c>
      <c r="H6" s="17">
        <f>SUM(H11+H36)</f>
        <v>6863707.6549999993</v>
      </c>
      <c r="I6" s="17">
        <f>SUM(I11+I36)</f>
        <v>6789402.8760000002</v>
      </c>
      <c r="K6" s="1"/>
    </row>
    <row r="7" spans="1:11" ht="16.5" customHeight="1" x14ac:dyDescent="0.25">
      <c r="A7" s="38"/>
      <c r="B7" s="10" t="s">
        <v>13</v>
      </c>
      <c r="C7" s="8"/>
      <c r="D7" s="8"/>
      <c r="E7" s="8"/>
      <c r="F7" s="8"/>
      <c r="G7" s="9"/>
      <c r="H7" s="17"/>
      <c r="I7" s="18"/>
    </row>
    <row r="8" spans="1:11" ht="33" customHeight="1" x14ac:dyDescent="0.25">
      <c r="A8" s="38"/>
      <c r="B8" s="10" t="s">
        <v>53</v>
      </c>
      <c r="C8" s="8" t="s">
        <v>10</v>
      </c>
      <c r="D8" s="8" t="s">
        <v>10</v>
      </c>
      <c r="E8" s="8" t="s">
        <v>10</v>
      </c>
      <c r="F8" s="8" t="s">
        <v>10</v>
      </c>
      <c r="G8" s="9">
        <f>G13+G38</f>
        <v>1785346.4000000001</v>
      </c>
      <c r="H8" s="9">
        <f t="shared" ref="H8:I8" si="0">H13+H38</f>
        <v>1580024.858</v>
      </c>
      <c r="I8" s="9">
        <f t="shared" si="0"/>
        <v>1578652.2310000001</v>
      </c>
      <c r="K8" s="1"/>
    </row>
    <row r="9" spans="1:11" ht="38.25" customHeight="1" x14ac:dyDescent="0.25">
      <c r="A9" s="38"/>
      <c r="B9" s="10" t="s">
        <v>54</v>
      </c>
      <c r="C9" s="8" t="s">
        <v>10</v>
      </c>
      <c r="D9" s="8" t="s">
        <v>10</v>
      </c>
      <c r="E9" s="8" t="s">
        <v>10</v>
      </c>
      <c r="F9" s="8" t="s">
        <v>10</v>
      </c>
      <c r="G9" s="9">
        <f>G14+G39</f>
        <v>1704437.7000000002</v>
      </c>
      <c r="H9" s="9">
        <f t="shared" ref="H9:I9" si="1">H14+H39</f>
        <v>1719097.352</v>
      </c>
      <c r="I9" s="9">
        <f t="shared" si="1"/>
        <v>1717230.0359999998</v>
      </c>
      <c r="K9" s="1"/>
    </row>
    <row r="10" spans="1:11" ht="16.5" customHeight="1" x14ac:dyDescent="0.25">
      <c r="A10" s="38"/>
      <c r="B10" s="10" t="s">
        <v>55</v>
      </c>
      <c r="C10" s="8" t="s">
        <v>10</v>
      </c>
      <c r="D10" s="8" t="s">
        <v>10</v>
      </c>
      <c r="E10" s="8" t="s">
        <v>10</v>
      </c>
      <c r="F10" s="8" t="s">
        <v>10</v>
      </c>
      <c r="G10" s="9">
        <f>G15+G40</f>
        <v>3866870.8000000003</v>
      </c>
      <c r="H10" s="9">
        <f t="shared" ref="H10:I10" si="2">H15+H40</f>
        <v>3564585.4450000003</v>
      </c>
      <c r="I10" s="9">
        <f t="shared" si="2"/>
        <v>3493520.6090000002</v>
      </c>
      <c r="K10" s="1"/>
    </row>
    <row r="11" spans="1:11" ht="32.25" customHeight="1" x14ac:dyDescent="0.25">
      <c r="A11" s="38" t="s">
        <v>14</v>
      </c>
      <c r="B11" s="7" t="s">
        <v>47</v>
      </c>
      <c r="C11" s="8" t="s">
        <v>10</v>
      </c>
      <c r="D11" s="8" t="s">
        <v>10</v>
      </c>
      <c r="E11" s="8" t="s">
        <v>10</v>
      </c>
      <c r="F11" s="8" t="s">
        <v>10</v>
      </c>
      <c r="G11" s="9">
        <f>G16+G21+G26+G31</f>
        <v>2462229.1999999997</v>
      </c>
      <c r="H11" s="9">
        <f>H16+H21+H26+H31</f>
        <v>2373859.6159999999</v>
      </c>
      <c r="I11" s="9">
        <f t="shared" ref="I11" si="3">I16+I21+I26+I31</f>
        <v>2308100.0889999997</v>
      </c>
      <c r="K11" s="1"/>
    </row>
    <row r="12" spans="1:11" ht="33" customHeight="1" x14ac:dyDescent="0.25">
      <c r="A12" s="38"/>
      <c r="B12" s="10" t="s">
        <v>13</v>
      </c>
      <c r="C12" s="8" t="s">
        <v>10</v>
      </c>
      <c r="D12" s="8" t="s">
        <v>10</v>
      </c>
      <c r="E12" s="8" t="s">
        <v>10</v>
      </c>
      <c r="F12" s="8" t="s">
        <v>10</v>
      </c>
      <c r="G12" s="9"/>
      <c r="H12" s="17"/>
      <c r="I12" s="18"/>
      <c r="K12" s="1"/>
    </row>
    <row r="13" spans="1:11" ht="41.25" customHeight="1" x14ac:dyDescent="0.25">
      <c r="A13" s="38"/>
      <c r="B13" s="10" t="s">
        <v>53</v>
      </c>
      <c r="C13" s="8" t="s">
        <v>10</v>
      </c>
      <c r="D13" s="8" t="s">
        <v>10</v>
      </c>
      <c r="E13" s="8" t="s">
        <v>10</v>
      </c>
      <c r="F13" s="8" t="s">
        <v>10</v>
      </c>
      <c r="G13" s="9">
        <f>G18+G23+G28+G33</f>
        <v>661105.60000000009</v>
      </c>
      <c r="H13" s="9">
        <f t="shared" ref="H13:I13" si="4">H18+H23+H28+H33</f>
        <v>561835.01900000009</v>
      </c>
      <c r="I13" s="9">
        <f t="shared" si="4"/>
        <v>561320.84000000008</v>
      </c>
      <c r="K13" s="1"/>
    </row>
    <row r="14" spans="1:11" ht="33.75" customHeight="1" x14ac:dyDescent="0.25">
      <c r="A14" s="38"/>
      <c r="B14" s="10" t="s">
        <v>54</v>
      </c>
      <c r="C14" s="8" t="s">
        <v>10</v>
      </c>
      <c r="D14" s="8" t="s">
        <v>10</v>
      </c>
      <c r="E14" s="8" t="s">
        <v>10</v>
      </c>
      <c r="F14" s="8" t="s">
        <v>10</v>
      </c>
      <c r="G14" s="9">
        <f>G19+G24+G29+G34</f>
        <v>479428</v>
      </c>
      <c r="H14" s="9">
        <f>H19+H24+H29+H34</f>
        <v>553209.75199999986</v>
      </c>
      <c r="I14" s="9">
        <f>I19+I24+I29+I34</f>
        <v>553131.21199999994</v>
      </c>
      <c r="K14" s="1"/>
    </row>
    <row r="15" spans="1:11" ht="16.5" customHeight="1" x14ac:dyDescent="0.25">
      <c r="A15" s="38"/>
      <c r="B15" s="10" t="s">
        <v>55</v>
      </c>
      <c r="C15" s="8" t="s">
        <v>10</v>
      </c>
      <c r="D15" s="8" t="s">
        <v>10</v>
      </c>
      <c r="E15" s="8" t="s">
        <v>10</v>
      </c>
      <c r="F15" s="8" t="s">
        <v>10</v>
      </c>
      <c r="G15" s="9">
        <f>G20+G25+G30+G35</f>
        <v>1321695.6000000001</v>
      </c>
      <c r="H15" s="9">
        <f t="shared" ref="H15:I15" si="5">H20+H25+H30+H35</f>
        <v>1258814.8450000002</v>
      </c>
      <c r="I15" s="9">
        <f t="shared" si="5"/>
        <v>1193648.037</v>
      </c>
      <c r="K15" s="1"/>
    </row>
    <row r="16" spans="1:11" ht="42" customHeight="1" x14ac:dyDescent="0.25">
      <c r="A16" s="38" t="s">
        <v>15</v>
      </c>
      <c r="B16" s="7" t="s">
        <v>47</v>
      </c>
      <c r="C16" s="8">
        <v>150</v>
      </c>
      <c r="D16" s="8">
        <v>1003</v>
      </c>
      <c r="E16" s="11" t="s">
        <v>40</v>
      </c>
      <c r="F16" s="8">
        <v>530</v>
      </c>
      <c r="G16" s="9">
        <f>SUM(G18:G20)</f>
        <v>13587.599999999999</v>
      </c>
      <c r="H16" s="9">
        <f>SUM(H18:H20)</f>
        <v>18551.099999999999</v>
      </c>
      <c r="I16" s="9">
        <f t="shared" ref="I16" si="6">SUM(I18:I20)</f>
        <v>18484.8</v>
      </c>
      <c r="K16" s="1"/>
    </row>
    <row r="17" spans="1:11" ht="16.5" customHeight="1" x14ac:dyDescent="0.25">
      <c r="A17" s="38"/>
      <c r="B17" s="10" t="s">
        <v>13</v>
      </c>
      <c r="C17" s="8"/>
      <c r="D17" s="8"/>
      <c r="E17" s="8"/>
      <c r="F17" s="8"/>
      <c r="G17" s="9"/>
      <c r="H17" s="9"/>
      <c r="I17" s="9"/>
    </row>
    <row r="18" spans="1:11" ht="60" customHeight="1" x14ac:dyDescent="0.25">
      <c r="A18" s="38"/>
      <c r="B18" s="10" t="s">
        <v>53</v>
      </c>
      <c r="C18" s="8">
        <v>150</v>
      </c>
      <c r="D18" s="8">
        <v>1003</v>
      </c>
      <c r="E18" s="11" t="s">
        <v>40</v>
      </c>
      <c r="F18" s="8">
        <v>530</v>
      </c>
      <c r="G18" s="9">
        <v>868.4</v>
      </c>
      <c r="H18" s="9">
        <v>798.4</v>
      </c>
      <c r="I18" s="9">
        <v>798.4</v>
      </c>
      <c r="K18" s="1"/>
    </row>
    <row r="19" spans="1:11" ht="61.5" customHeight="1" x14ac:dyDescent="0.25">
      <c r="A19" s="38"/>
      <c r="B19" s="10" t="s">
        <v>54</v>
      </c>
      <c r="C19" s="8">
        <v>150</v>
      </c>
      <c r="D19" s="8">
        <v>1003</v>
      </c>
      <c r="E19" s="11" t="s">
        <v>40</v>
      </c>
      <c r="F19" s="8">
        <v>530</v>
      </c>
      <c r="G19" s="9">
        <v>1893.9</v>
      </c>
      <c r="H19" s="9">
        <v>1542.6</v>
      </c>
      <c r="I19" s="9">
        <v>1478.3</v>
      </c>
      <c r="K19" s="1"/>
    </row>
    <row r="20" spans="1:11" ht="57.75" customHeight="1" x14ac:dyDescent="0.25">
      <c r="A20" s="38"/>
      <c r="B20" s="10" t="s">
        <v>55</v>
      </c>
      <c r="C20" s="8">
        <v>150</v>
      </c>
      <c r="D20" s="8">
        <v>1003</v>
      </c>
      <c r="E20" s="11" t="s">
        <v>40</v>
      </c>
      <c r="F20" s="8">
        <v>530</v>
      </c>
      <c r="G20" s="9">
        <v>10825.3</v>
      </c>
      <c r="H20" s="9">
        <v>16210.1</v>
      </c>
      <c r="I20" s="9">
        <v>16208.1</v>
      </c>
      <c r="K20" s="1"/>
    </row>
    <row r="21" spans="1:11" ht="36" customHeight="1" x14ac:dyDescent="0.25">
      <c r="A21" s="38" t="s">
        <v>17</v>
      </c>
      <c r="B21" s="7" t="s">
        <v>47</v>
      </c>
      <c r="C21" s="8">
        <v>149</v>
      </c>
      <c r="D21" s="8">
        <v>1003</v>
      </c>
      <c r="E21" s="11" t="s">
        <v>39</v>
      </c>
      <c r="F21" s="8">
        <v>530</v>
      </c>
      <c r="G21" s="9">
        <f>SUM(G23:G25)</f>
        <v>2295197.7999999998</v>
      </c>
      <c r="H21" s="17">
        <f t="shared" ref="H21:I21" si="7">SUM(H23:H25)</f>
        <v>2198355.7999999998</v>
      </c>
      <c r="I21" s="17">
        <f t="shared" si="7"/>
        <v>2132689.6979999999</v>
      </c>
      <c r="K21" s="1"/>
    </row>
    <row r="22" spans="1:11" ht="16.5" customHeight="1" x14ac:dyDescent="0.25">
      <c r="A22" s="38"/>
      <c r="B22" s="10" t="s">
        <v>13</v>
      </c>
      <c r="C22" s="8"/>
      <c r="D22" s="8"/>
      <c r="E22" s="8"/>
      <c r="F22" s="8"/>
      <c r="G22" s="9"/>
      <c r="H22" s="17"/>
      <c r="I22" s="18"/>
    </row>
    <row r="23" spans="1:11" ht="40.5" customHeight="1" x14ac:dyDescent="0.25">
      <c r="A23" s="38"/>
      <c r="B23" s="10" t="s">
        <v>53</v>
      </c>
      <c r="C23" s="8">
        <v>149</v>
      </c>
      <c r="D23" s="8">
        <v>1003</v>
      </c>
      <c r="E23" s="11" t="s">
        <v>39</v>
      </c>
      <c r="F23" s="8">
        <v>530</v>
      </c>
      <c r="G23" s="9">
        <v>632204.80000000005</v>
      </c>
      <c r="H23" s="22">
        <v>532204.80000000005</v>
      </c>
      <c r="I23" s="23">
        <v>531690.62100000004</v>
      </c>
      <c r="K23" s="1"/>
    </row>
    <row r="24" spans="1:11" ht="46.5" customHeight="1" x14ac:dyDescent="0.25">
      <c r="A24" s="38"/>
      <c r="B24" s="10" t="s">
        <v>54</v>
      </c>
      <c r="C24" s="8">
        <v>149</v>
      </c>
      <c r="D24" s="8">
        <v>1003</v>
      </c>
      <c r="E24" s="11" t="s">
        <v>39</v>
      </c>
      <c r="F24" s="8">
        <v>530</v>
      </c>
      <c r="G24" s="9">
        <v>448726.1</v>
      </c>
      <c r="H24" s="22">
        <v>526884.1</v>
      </c>
      <c r="I24" s="23">
        <v>526869.86</v>
      </c>
      <c r="K24" s="1"/>
    </row>
    <row r="25" spans="1:11" ht="36.75" customHeight="1" x14ac:dyDescent="0.25">
      <c r="A25" s="38"/>
      <c r="B25" s="10" t="s">
        <v>55</v>
      </c>
      <c r="C25" s="8">
        <v>149</v>
      </c>
      <c r="D25" s="8">
        <v>1003</v>
      </c>
      <c r="E25" s="11" t="s">
        <v>39</v>
      </c>
      <c r="F25" s="8">
        <v>530</v>
      </c>
      <c r="G25" s="9">
        <v>1214266.8999999999</v>
      </c>
      <c r="H25" s="22">
        <v>1139266.8999999999</v>
      </c>
      <c r="I25" s="23">
        <v>1074129.2169999999</v>
      </c>
      <c r="K25" s="1"/>
    </row>
    <row r="26" spans="1:11" ht="49.5" customHeight="1" x14ac:dyDescent="0.25">
      <c r="A26" s="38" t="s">
        <v>18</v>
      </c>
      <c r="B26" s="7" t="s">
        <v>47</v>
      </c>
      <c r="C26" s="8">
        <v>388</v>
      </c>
      <c r="D26" s="8">
        <v>1003</v>
      </c>
      <c r="E26" s="11" t="s">
        <v>41</v>
      </c>
      <c r="F26" s="8">
        <v>530</v>
      </c>
      <c r="G26" s="9">
        <f>SUM(G28:G30)</f>
        <v>153259</v>
      </c>
      <c r="H26" s="9">
        <f t="shared" ref="H26:I26" si="8">SUM(H28:H30)</f>
        <v>156767.916</v>
      </c>
      <c r="I26" s="9">
        <f t="shared" si="8"/>
        <v>156740.791</v>
      </c>
      <c r="K26" s="1"/>
    </row>
    <row r="27" spans="1:11" ht="16.5" customHeight="1" x14ac:dyDescent="0.25">
      <c r="A27" s="38"/>
      <c r="B27" s="10" t="s">
        <v>13</v>
      </c>
      <c r="C27" s="8"/>
      <c r="D27" s="8"/>
      <c r="E27" s="11"/>
      <c r="F27" s="8"/>
      <c r="G27" s="9"/>
      <c r="H27" s="17"/>
      <c r="I27" s="18"/>
    </row>
    <row r="28" spans="1:11" ht="46.5" customHeight="1" x14ac:dyDescent="0.25">
      <c r="A28" s="38"/>
      <c r="B28" s="10" t="s">
        <v>53</v>
      </c>
      <c r="C28" s="8">
        <v>388</v>
      </c>
      <c r="D28" s="8">
        <v>1003</v>
      </c>
      <c r="E28" s="11" t="s">
        <v>41</v>
      </c>
      <c r="F28" s="8">
        <v>530</v>
      </c>
      <c r="G28" s="9">
        <v>28001.9</v>
      </c>
      <c r="H28" s="22">
        <v>28801.319</v>
      </c>
      <c r="I28" s="22">
        <v>28801.319</v>
      </c>
      <c r="K28" s="1"/>
    </row>
    <row r="29" spans="1:11" ht="63" customHeight="1" x14ac:dyDescent="0.25">
      <c r="A29" s="38"/>
      <c r="B29" s="10" t="s">
        <v>54</v>
      </c>
      <c r="C29" s="8">
        <v>388</v>
      </c>
      <c r="D29" s="8">
        <v>1003</v>
      </c>
      <c r="E29" s="11" t="s">
        <v>41</v>
      </c>
      <c r="F29" s="8">
        <v>530</v>
      </c>
      <c r="G29" s="9">
        <v>28725.8</v>
      </c>
      <c r="H29" s="9">
        <v>24700.851999999999</v>
      </c>
      <c r="I29" s="9">
        <v>24700.851999999999</v>
      </c>
      <c r="K29" s="1"/>
    </row>
    <row r="30" spans="1:11" ht="49.5" customHeight="1" x14ac:dyDescent="0.25">
      <c r="A30" s="38"/>
      <c r="B30" s="10" t="s">
        <v>55</v>
      </c>
      <c r="C30" s="8">
        <v>388</v>
      </c>
      <c r="D30" s="8">
        <v>1003</v>
      </c>
      <c r="E30" s="11" t="s">
        <v>41</v>
      </c>
      <c r="F30" s="8">
        <v>530</v>
      </c>
      <c r="G30" s="9">
        <v>96531.3</v>
      </c>
      <c r="H30" s="22">
        <v>103265.745</v>
      </c>
      <c r="I30" s="22">
        <v>103238.62</v>
      </c>
      <c r="K30" s="1"/>
    </row>
    <row r="31" spans="1:11" ht="49.5" customHeight="1" x14ac:dyDescent="0.25">
      <c r="A31" s="38" t="s">
        <v>19</v>
      </c>
      <c r="B31" s="7" t="s">
        <v>47</v>
      </c>
      <c r="C31" s="11" t="s">
        <v>33</v>
      </c>
      <c r="D31" s="8">
        <v>1003</v>
      </c>
      <c r="E31" s="11" t="s">
        <v>42</v>
      </c>
      <c r="F31" s="8">
        <v>530</v>
      </c>
      <c r="G31" s="9">
        <f>SUM(G33:G35)</f>
        <v>184.8</v>
      </c>
      <c r="H31" s="9">
        <f t="shared" ref="H31:I31" si="9">SUM(H33:H35)</f>
        <v>184.8</v>
      </c>
      <c r="I31" s="9">
        <f t="shared" si="9"/>
        <v>184.8</v>
      </c>
      <c r="K31" s="1"/>
    </row>
    <row r="32" spans="1:11" ht="16.5" customHeight="1" x14ac:dyDescent="0.25">
      <c r="A32" s="38"/>
      <c r="B32" s="10" t="s">
        <v>13</v>
      </c>
      <c r="C32" s="11"/>
      <c r="D32" s="8"/>
      <c r="E32" s="8"/>
      <c r="F32" s="8"/>
      <c r="G32" s="9"/>
      <c r="H32" s="17"/>
      <c r="I32" s="18"/>
    </row>
    <row r="33" spans="1:11" ht="75" customHeight="1" x14ac:dyDescent="0.25">
      <c r="A33" s="38"/>
      <c r="B33" s="10" t="s">
        <v>53</v>
      </c>
      <c r="C33" s="11" t="s">
        <v>33</v>
      </c>
      <c r="D33" s="8">
        <v>1003</v>
      </c>
      <c r="E33" s="11" t="s">
        <v>42</v>
      </c>
      <c r="F33" s="8">
        <v>530</v>
      </c>
      <c r="G33" s="9">
        <v>30.5</v>
      </c>
      <c r="H33" s="9">
        <v>30.5</v>
      </c>
      <c r="I33" s="9">
        <v>30.5</v>
      </c>
      <c r="K33" s="1"/>
    </row>
    <row r="34" spans="1:11" ht="79.5" customHeight="1" x14ac:dyDescent="0.25">
      <c r="A34" s="38"/>
      <c r="B34" s="10" t="s">
        <v>54</v>
      </c>
      <c r="C34" s="11" t="s">
        <v>33</v>
      </c>
      <c r="D34" s="8">
        <v>1003</v>
      </c>
      <c r="E34" s="11" t="s">
        <v>42</v>
      </c>
      <c r="F34" s="8">
        <v>530</v>
      </c>
      <c r="G34" s="9">
        <v>82.2</v>
      </c>
      <c r="H34" s="9">
        <v>82.2</v>
      </c>
      <c r="I34" s="9">
        <v>82.2</v>
      </c>
      <c r="K34" s="1"/>
    </row>
    <row r="35" spans="1:11" ht="54" customHeight="1" x14ac:dyDescent="0.25">
      <c r="A35" s="38"/>
      <c r="B35" s="10" t="s">
        <v>55</v>
      </c>
      <c r="C35" s="11" t="s">
        <v>33</v>
      </c>
      <c r="D35" s="8">
        <v>1003</v>
      </c>
      <c r="E35" s="11" t="s">
        <v>42</v>
      </c>
      <c r="F35" s="8">
        <v>530</v>
      </c>
      <c r="G35" s="9">
        <v>72.099999999999994</v>
      </c>
      <c r="H35" s="9">
        <v>72.099999999999994</v>
      </c>
      <c r="I35" s="9">
        <v>72.099999999999994</v>
      </c>
      <c r="K35" s="1"/>
    </row>
    <row r="36" spans="1:11" ht="49.5" customHeight="1" x14ac:dyDescent="0.25">
      <c r="A36" s="38" t="s">
        <v>11</v>
      </c>
      <c r="B36" s="7" t="s">
        <v>47</v>
      </c>
      <c r="C36" s="8" t="s">
        <v>10</v>
      </c>
      <c r="D36" s="8" t="s">
        <v>10</v>
      </c>
      <c r="E36" s="8" t="s">
        <v>10</v>
      </c>
      <c r="F36" s="8" t="s">
        <v>10</v>
      </c>
      <c r="G36" s="9">
        <f>G41+G46+G51+G56+G61</f>
        <v>4894425.7000000011</v>
      </c>
      <c r="H36" s="9">
        <f t="shared" ref="H36:I36" si="10">H41+H46+H51+H56+H61</f>
        <v>4489848.0389999999</v>
      </c>
      <c r="I36" s="9">
        <f t="shared" si="10"/>
        <v>4481302.7870000005</v>
      </c>
      <c r="K36" s="1"/>
    </row>
    <row r="37" spans="1:11" ht="16.5" customHeight="1" x14ac:dyDescent="0.25">
      <c r="A37" s="38"/>
      <c r="B37" s="10" t="s">
        <v>13</v>
      </c>
      <c r="C37" s="8"/>
      <c r="D37" s="8"/>
      <c r="E37" s="8"/>
      <c r="F37" s="8"/>
      <c r="G37" s="9"/>
      <c r="H37" s="17"/>
      <c r="I37" s="18"/>
    </row>
    <row r="38" spans="1:11" ht="33" customHeight="1" x14ac:dyDescent="0.25">
      <c r="A38" s="38"/>
      <c r="B38" s="10" t="s">
        <v>53</v>
      </c>
      <c r="C38" s="8" t="s">
        <v>10</v>
      </c>
      <c r="D38" s="8" t="s">
        <v>10</v>
      </c>
      <c r="E38" s="8" t="s">
        <v>10</v>
      </c>
      <c r="F38" s="8" t="s">
        <v>10</v>
      </c>
      <c r="G38" s="9">
        <f>G43+G48+G53+G58+G63</f>
        <v>1124240.8</v>
      </c>
      <c r="H38" s="9">
        <f t="shared" ref="H38:I38" si="11">H43+H48+H53+H58+H63</f>
        <v>1018189.8389999999</v>
      </c>
      <c r="I38" s="9">
        <f t="shared" si="11"/>
        <v>1017331.3910000001</v>
      </c>
      <c r="K38" s="1"/>
    </row>
    <row r="39" spans="1:11" ht="39.75" customHeight="1" x14ac:dyDescent="0.25">
      <c r="A39" s="38"/>
      <c r="B39" s="10" t="s">
        <v>54</v>
      </c>
      <c r="C39" s="8" t="s">
        <v>10</v>
      </c>
      <c r="D39" s="8" t="s">
        <v>10</v>
      </c>
      <c r="E39" s="8" t="s">
        <v>10</v>
      </c>
      <c r="F39" s="8" t="s">
        <v>10</v>
      </c>
      <c r="G39" s="9">
        <f>G44+G49+G54+G59+G64</f>
        <v>1225009.7000000002</v>
      </c>
      <c r="H39" s="9">
        <f>H44+H49+H54+H59+H64</f>
        <v>1165887.6000000001</v>
      </c>
      <c r="I39" s="9">
        <f>I44+I49+I54+I59+I64</f>
        <v>1164098.824</v>
      </c>
      <c r="K39" s="1"/>
    </row>
    <row r="40" spans="1:11" ht="21" customHeight="1" x14ac:dyDescent="0.25">
      <c r="A40" s="38"/>
      <c r="B40" s="10" t="s">
        <v>55</v>
      </c>
      <c r="C40" s="8" t="s">
        <v>10</v>
      </c>
      <c r="D40" s="8" t="s">
        <v>10</v>
      </c>
      <c r="E40" s="8" t="s">
        <v>10</v>
      </c>
      <c r="F40" s="8" t="s">
        <v>10</v>
      </c>
      <c r="G40" s="9">
        <f>G45+G50+G55+G60+G65</f>
        <v>2545175.2000000002</v>
      </c>
      <c r="H40" s="9">
        <f t="shared" ref="H40:I40" si="12">H45+H50+H55+H60+H65</f>
        <v>2305770.6</v>
      </c>
      <c r="I40" s="9">
        <f t="shared" si="12"/>
        <v>2299872.5720000002</v>
      </c>
      <c r="K40" s="1"/>
    </row>
    <row r="41" spans="1:11" ht="48" customHeight="1" x14ac:dyDescent="0.25">
      <c r="A41" s="38" t="s">
        <v>20</v>
      </c>
      <c r="B41" s="7" t="s">
        <v>47</v>
      </c>
      <c r="C41" s="8">
        <v>149</v>
      </c>
      <c r="D41" s="11">
        <v>1004</v>
      </c>
      <c r="E41" s="11" t="s">
        <v>44</v>
      </c>
      <c r="F41" s="11">
        <v>530</v>
      </c>
      <c r="G41" s="9">
        <f>SUM(G43:G45)</f>
        <v>3691510.2</v>
      </c>
      <c r="H41" s="17">
        <f t="shared" ref="H41:I41" si="13">SUM(H43:H45)</f>
        <v>3465827.3390000002</v>
      </c>
      <c r="I41" s="17">
        <f t="shared" si="13"/>
        <v>3465401.0589999999</v>
      </c>
      <c r="K41" s="1"/>
    </row>
    <row r="42" spans="1:11" ht="30.75" customHeight="1" x14ac:dyDescent="0.25">
      <c r="A42" s="38"/>
      <c r="B42" s="10" t="s">
        <v>13</v>
      </c>
      <c r="C42" s="8"/>
      <c r="D42" s="8"/>
      <c r="E42" s="8"/>
      <c r="F42" s="8"/>
      <c r="G42" s="9"/>
      <c r="H42" s="17"/>
      <c r="I42" s="18"/>
    </row>
    <row r="43" spans="1:11" ht="98.25" customHeight="1" x14ac:dyDescent="0.25">
      <c r="A43" s="38"/>
      <c r="B43" s="10" t="s">
        <v>53</v>
      </c>
      <c r="C43" s="8">
        <v>149</v>
      </c>
      <c r="D43" s="11">
        <v>1004</v>
      </c>
      <c r="E43" s="11" t="s">
        <v>44</v>
      </c>
      <c r="F43" s="11">
        <v>530</v>
      </c>
      <c r="G43" s="9">
        <v>928570.9</v>
      </c>
      <c r="H43" s="22">
        <v>842921.13899999997</v>
      </c>
      <c r="I43" s="23">
        <v>842719.37100000004</v>
      </c>
      <c r="K43" s="1"/>
    </row>
    <row r="44" spans="1:11" ht="99.75" customHeight="1" x14ac:dyDescent="0.25">
      <c r="A44" s="38"/>
      <c r="B44" s="10" t="s">
        <v>54</v>
      </c>
      <c r="C44" s="8">
        <v>149</v>
      </c>
      <c r="D44" s="11">
        <v>1004</v>
      </c>
      <c r="E44" s="11" t="s">
        <v>44</v>
      </c>
      <c r="F44" s="11">
        <v>530</v>
      </c>
      <c r="G44" s="9">
        <v>904271.6</v>
      </c>
      <c r="H44" s="22">
        <v>852663.1</v>
      </c>
      <c r="I44" s="23">
        <v>852660.924</v>
      </c>
      <c r="K44" s="1"/>
    </row>
    <row r="45" spans="1:11" ht="86.25" customHeight="1" x14ac:dyDescent="0.25">
      <c r="A45" s="38"/>
      <c r="B45" s="10" t="s">
        <v>55</v>
      </c>
      <c r="C45" s="8">
        <v>149</v>
      </c>
      <c r="D45" s="11">
        <v>1004</v>
      </c>
      <c r="E45" s="11" t="s">
        <v>44</v>
      </c>
      <c r="F45" s="11">
        <v>530</v>
      </c>
      <c r="G45" s="9">
        <v>1858667.7</v>
      </c>
      <c r="H45" s="22">
        <v>1770243.1</v>
      </c>
      <c r="I45" s="23">
        <v>1770020.764</v>
      </c>
      <c r="K45" s="1"/>
    </row>
    <row r="46" spans="1:11" ht="31.5" customHeight="1" x14ac:dyDescent="0.25">
      <c r="A46" s="38" t="s">
        <v>21</v>
      </c>
      <c r="B46" s="7" t="s">
        <v>47</v>
      </c>
      <c r="C46" s="8">
        <v>149</v>
      </c>
      <c r="D46" s="8">
        <v>1004</v>
      </c>
      <c r="E46" s="11" t="s">
        <v>43</v>
      </c>
      <c r="F46" s="8">
        <v>530</v>
      </c>
      <c r="G46" s="9">
        <f>SUM(G48:G50)</f>
        <v>94133.6</v>
      </c>
      <c r="H46" s="17">
        <f t="shared" ref="H46:I46" si="14">SUM(H48:H50)</f>
        <v>83249.5</v>
      </c>
      <c r="I46" s="17">
        <f t="shared" si="14"/>
        <v>77521.991999999998</v>
      </c>
      <c r="K46" s="1"/>
    </row>
    <row r="47" spans="1:11" ht="16.5" customHeight="1" x14ac:dyDescent="0.25">
      <c r="A47" s="38"/>
      <c r="B47" s="10" t="s">
        <v>13</v>
      </c>
      <c r="C47" s="8"/>
      <c r="D47" s="8"/>
      <c r="E47" s="8"/>
      <c r="F47" s="8"/>
      <c r="G47" s="9"/>
      <c r="H47" s="17"/>
      <c r="I47" s="18"/>
    </row>
    <row r="48" spans="1:11" ht="99.75" customHeight="1" x14ac:dyDescent="0.25">
      <c r="A48" s="38"/>
      <c r="B48" s="10" t="s">
        <v>53</v>
      </c>
      <c r="C48" s="8">
        <v>149</v>
      </c>
      <c r="D48" s="8">
        <v>1004</v>
      </c>
      <c r="E48" s="11" t="s">
        <v>43</v>
      </c>
      <c r="F48" s="8">
        <v>530</v>
      </c>
      <c r="G48" s="9">
        <v>20939.5</v>
      </c>
      <c r="H48" s="22">
        <v>14910.5</v>
      </c>
      <c r="I48" s="23">
        <v>14784.02</v>
      </c>
      <c r="K48" s="1"/>
    </row>
    <row r="49" spans="1:11" ht="99.75" customHeight="1" x14ac:dyDescent="0.25">
      <c r="A49" s="38"/>
      <c r="B49" s="10" t="s">
        <v>54</v>
      </c>
      <c r="C49" s="8">
        <v>149</v>
      </c>
      <c r="D49" s="8">
        <v>1004</v>
      </c>
      <c r="E49" s="11" t="s">
        <v>43</v>
      </c>
      <c r="F49" s="8">
        <v>530</v>
      </c>
      <c r="G49" s="9">
        <v>24952.1</v>
      </c>
      <c r="H49" s="22">
        <v>28130.400000000001</v>
      </c>
      <c r="I49" s="23">
        <v>28130.400000000001</v>
      </c>
      <c r="K49" s="1"/>
    </row>
    <row r="50" spans="1:11" ht="102.75" customHeight="1" x14ac:dyDescent="0.25">
      <c r="A50" s="38"/>
      <c r="B50" s="10" t="s">
        <v>55</v>
      </c>
      <c r="C50" s="8">
        <v>149</v>
      </c>
      <c r="D50" s="8">
        <v>1004</v>
      </c>
      <c r="E50" s="11" t="s">
        <v>43</v>
      </c>
      <c r="F50" s="8">
        <v>530</v>
      </c>
      <c r="G50" s="9">
        <v>48242</v>
      </c>
      <c r="H50" s="22">
        <v>40208.6</v>
      </c>
      <c r="I50" s="23">
        <v>34607.572</v>
      </c>
      <c r="K50" s="1"/>
    </row>
    <row r="51" spans="1:11" ht="36" customHeight="1" x14ac:dyDescent="0.25">
      <c r="A51" s="38" t="s">
        <v>22</v>
      </c>
      <c r="B51" s="7" t="s">
        <v>47</v>
      </c>
      <c r="C51" s="8">
        <v>149</v>
      </c>
      <c r="D51" s="8">
        <v>1004</v>
      </c>
      <c r="E51" s="11" t="s">
        <v>34</v>
      </c>
      <c r="F51" s="8">
        <v>521</v>
      </c>
      <c r="G51" s="9">
        <f>SUM(G53:G55)</f>
        <v>161176.6</v>
      </c>
      <c r="H51" s="17">
        <f t="shared" ref="H51:I51" si="15">SUM(H53:H55)</f>
        <v>91650.4</v>
      </c>
      <c r="I51" s="17">
        <f t="shared" si="15"/>
        <v>91649.936000000002</v>
      </c>
      <c r="K51" s="1"/>
    </row>
    <row r="52" spans="1:11" ht="21.75" customHeight="1" x14ac:dyDescent="0.25">
      <c r="A52" s="38"/>
      <c r="B52" s="10" t="s">
        <v>13</v>
      </c>
      <c r="C52" s="8"/>
      <c r="D52" s="8"/>
      <c r="E52" s="11"/>
      <c r="F52" s="8"/>
      <c r="G52" s="9"/>
      <c r="H52" s="17"/>
      <c r="I52" s="18"/>
    </row>
    <row r="53" spans="1:11" ht="33" x14ac:dyDescent="0.25">
      <c r="A53" s="38"/>
      <c r="B53" s="10" t="s">
        <v>53</v>
      </c>
      <c r="C53" s="8">
        <v>149</v>
      </c>
      <c r="D53" s="8">
        <v>1004</v>
      </c>
      <c r="E53" s="11" t="s">
        <v>34</v>
      </c>
      <c r="F53" s="8">
        <v>521</v>
      </c>
      <c r="G53" s="9"/>
      <c r="H53" s="22"/>
      <c r="I53" s="23"/>
      <c r="K53" s="1"/>
    </row>
    <row r="54" spans="1:11" ht="36" customHeight="1" x14ac:dyDescent="0.25">
      <c r="A54" s="38"/>
      <c r="B54" s="10" t="s">
        <v>54</v>
      </c>
      <c r="C54" s="8">
        <v>149</v>
      </c>
      <c r="D54" s="8">
        <v>1004</v>
      </c>
      <c r="E54" s="11" t="s">
        <v>34</v>
      </c>
      <c r="F54" s="8">
        <v>521</v>
      </c>
      <c r="G54" s="9"/>
      <c r="H54" s="22"/>
      <c r="I54" s="23"/>
      <c r="K54" s="1"/>
    </row>
    <row r="55" spans="1:11" ht="45" customHeight="1" x14ac:dyDescent="0.25">
      <c r="A55" s="38"/>
      <c r="B55" s="10" t="s">
        <v>55</v>
      </c>
      <c r="C55" s="8">
        <v>149</v>
      </c>
      <c r="D55" s="8">
        <v>1004</v>
      </c>
      <c r="E55" s="11" t="s">
        <v>34</v>
      </c>
      <c r="F55" s="8">
        <v>521</v>
      </c>
      <c r="G55" s="9">
        <v>161176.6</v>
      </c>
      <c r="H55" s="22">
        <v>91650.4</v>
      </c>
      <c r="I55" s="23">
        <v>91649.936000000002</v>
      </c>
      <c r="K55" s="1"/>
    </row>
    <row r="56" spans="1:11" ht="49.5" customHeight="1" x14ac:dyDescent="0.25">
      <c r="A56" s="38" t="s">
        <v>67</v>
      </c>
      <c r="B56" s="7" t="s">
        <v>47</v>
      </c>
      <c r="C56" s="11" t="s">
        <v>32</v>
      </c>
      <c r="D56" s="8" t="s">
        <v>35</v>
      </c>
      <c r="E56" s="11" t="s">
        <v>68</v>
      </c>
      <c r="F56" s="8">
        <v>521</v>
      </c>
      <c r="G56" s="22">
        <f>SUM(G58:G60)</f>
        <v>862905.4</v>
      </c>
      <c r="H56" s="22">
        <f t="shared" ref="H56:I56" si="16">SUM(H58:H60)</f>
        <v>778205.5</v>
      </c>
      <c r="I56" s="22">
        <f t="shared" si="16"/>
        <v>777880.60000000009</v>
      </c>
      <c r="K56" s="1"/>
    </row>
    <row r="57" spans="1:11" ht="16.5" customHeight="1" x14ac:dyDescent="0.25">
      <c r="A57" s="38"/>
      <c r="B57" s="10" t="s">
        <v>13</v>
      </c>
      <c r="C57" s="11"/>
      <c r="D57" s="8"/>
      <c r="E57" s="8"/>
      <c r="F57" s="8"/>
      <c r="G57" s="26"/>
      <c r="H57" s="24"/>
      <c r="I57" s="23"/>
    </row>
    <row r="58" spans="1:11" ht="74.25" customHeight="1" x14ac:dyDescent="0.25">
      <c r="A58" s="38"/>
      <c r="B58" s="10" t="s">
        <v>53</v>
      </c>
      <c r="C58" s="11" t="s">
        <v>32</v>
      </c>
      <c r="D58" s="8" t="s">
        <v>35</v>
      </c>
      <c r="E58" s="11" t="s">
        <v>68</v>
      </c>
      <c r="F58" s="8">
        <v>521</v>
      </c>
      <c r="G58" s="22">
        <v>157899.70000000001</v>
      </c>
      <c r="H58" s="22">
        <v>141069</v>
      </c>
      <c r="I58" s="23">
        <v>141057.20000000001</v>
      </c>
      <c r="K58" s="1"/>
    </row>
    <row r="59" spans="1:11" ht="74.25" customHeight="1" x14ac:dyDescent="0.25">
      <c r="A59" s="38"/>
      <c r="B59" s="10" t="s">
        <v>54</v>
      </c>
      <c r="C59" s="11" t="s">
        <v>32</v>
      </c>
      <c r="D59" s="8" t="s">
        <v>35</v>
      </c>
      <c r="E59" s="11" t="s">
        <v>68</v>
      </c>
      <c r="F59" s="8">
        <v>521</v>
      </c>
      <c r="G59" s="22">
        <v>282664.90000000002</v>
      </c>
      <c r="H59" s="22">
        <v>269543.8</v>
      </c>
      <c r="I59" s="23">
        <v>269230.7</v>
      </c>
      <c r="K59" s="1"/>
    </row>
    <row r="60" spans="1:11" ht="56.25" customHeight="1" x14ac:dyDescent="0.25">
      <c r="A60" s="38"/>
      <c r="B60" s="10" t="s">
        <v>55</v>
      </c>
      <c r="C60" s="11" t="s">
        <v>32</v>
      </c>
      <c r="D60" s="8" t="s">
        <v>35</v>
      </c>
      <c r="E60" s="11" t="s">
        <v>68</v>
      </c>
      <c r="F60" s="8">
        <v>521</v>
      </c>
      <c r="G60" s="22">
        <v>422340.8</v>
      </c>
      <c r="H60" s="22">
        <v>367592.7</v>
      </c>
      <c r="I60" s="23">
        <v>367592.7</v>
      </c>
      <c r="K60" s="1"/>
    </row>
    <row r="61" spans="1:11" ht="16.5" x14ac:dyDescent="0.25">
      <c r="A61" s="38" t="s">
        <v>23</v>
      </c>
      <c r="B61" s="7" t="s">
        <v>47</v>
      </c>
      <c r="C61" s="11" t="s">
        <v>32</v>
      </c>
      <c r="D61" s="8" t="s">
        <v>35</v>
      </c>
      <c r="E61" s="8" t="s">
        <v>36</v>
      </c>
      <c r="F61" s="8" t="s">
        <v>37</v>
      </c>
      <c r="G61" s="22">
        <f>SUM(G63:G65)</f>
        <v>84699.9</v>
      </c>
      <c r="H61" s="22">
        <f t="shared" ref="H61:I61" si="17">SUM(H63:H65)</f>
        <v>70915.3</v>
      </c>
      <c r="I61" s="22">
        <f t="shared" si="17"/>
        <v>68849.2</v>
      </c>
    </row>
    <row r="62" spans="1:11" ht="16.5" x14ac:dyDescent="0.25">
      <c r="A62" s="38"/>
      <c r="B62" s="10" t="s">
        <v>13</v>
      </c>
      <c r="C62" s="11"/>
      <c r="D62" s="8"/>
      <c r="E62" s="8"/>
      <c r="F62" s="8"/>
      <c r="G62" s="26"/>
      <c r="H62" s="24"/>
      <c r="I62" s="23"/>
    </row>
    <row r="63" spans="1:11" ht="33" x14ac:dyDescent="0.25">
      <c r="A63" s="38"/>
      <c r="B63" s="10" t="s">
        <v>53</v>
      </c>
      <c r="C63" s="11" t="s">
        <v>32</v>
      </c>
      <c r="D63" s="8" t="s">
        <v>35</v>
      </c>
      <c r="E63" s="8" t="s">
        <v>36</v>
      </c>
      <c r="F63" s="8" t="s">
        <v>37</v>
      </c>
      <c r="G63" s="22">
        <v>16830.7</v>
      </c>
      <c r="H63" s="22">
        <v>19289.2</v>
      </c>
      <c r="I63" s="23">
        <v>18770.8</v>
      </c>
    </row>
    <row r="64" spans="1:11" ht="16.5" x14ac:dyDescent="0.25">
      <c r="A64" s="38"/>
      <c r="B64" s="10" t="s">
        <v>54</v>
      </c>
      <c r="C64" s="11" t="s">
        <v>32</v>
      </c>
      <c r="D64" s="8" t="s">
        <v>35</v>
      </c>
      <c r="E64" s="8" t="s">
        <v>36</v>
      </c>
      <c r="F64" s="8" t="s">
        <v>37</v>
      </c>
      <c r="G64" s="22">
        <v>13121.1</v>
      </c>
      <c r="H64" s="22">
        <v>15550.3</v>
      </c>
      <c r="I64" s="23">
        <v>14076.8</v>
      </c>
    </row>
    <row r="65" spans="1:9" ht="39" customHeight="1" x14ac:dyDescent="0.25">
      <c r="A65" s="38"/>
      <c r="B65" s="10" t="s">
        <v>55</v>
      </c>
      <c r="C65" s="11" t="s">
        <v>32</v>
      </c>
      <c r="D65" s="8" t="s">
        <v>35</v>
      </c>
      <c r="E65" s="8" t="s">
        <v>36</v>
      </c>
      <c r="F65" s="8" t="s">
        <v>37</v>
      </c>
      <c r="G65" s="22">
        <v>54748.1</v>
      </c>
      <c r="H65" s="22">
        <v>36075.800000000003</v>
      </c>
      <c r="I65" s="23">
        <v>36001.599999999999</v>
      </c>
    </row>
  </sheetData>
  <autoFilter ref="A5:I65"/>
  <mergeCells count="18">
    <mergeCell ref="A61:A65"/>
    <mergeCell ref="A56:A60"/>
    <mergeCell ref="A6:A10"/>
    <mergeCell ref="A11:A15"/>
    <mergeCell ref="A16:A20"/>
    <mergeCell ref="A21:A25"/>
    <mergeCell ref="A26:A30"/>
    <mergeCell ref="A31:A35"/>
    <mergeCell ref="A36:A40"/>
    <mergeCell ref="A41:A45"/>
    <mergeCell ref="A46:A50"/>
    <mergeCell ref="A51:A55"/>
    <mergeCell ref="A1:I1"/>
    <mergeCell ref="A2:I2"/>
    <mergeCell ref="A3:A4"/>
    <mergeCell ref="B3:B4"/>
    <mergeCell ref="C3:F3"/>
    <mergeCell ref="G3:I3"/>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87" zoomScaleNormal="87" workbookViewId="0">
      <selection activeCell="A2" sqref="A2:I2"/>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9" width="18.7109375" style="1" customWidth="1"/>
    <col min="11" max="11" width="21.85546875" customWidth="1"/>
  </cols>
  <sheetData>
    <row r="1" spans="1:11" ht="27.75" customHeight="1" x14ac:dyDescent="0.3">
      <c r="A1" s="40"/>
      <c r="B1" s="41"/>
      <c r="C1" s="41"/>
      <c r="D1" s="41"/>
      <c r="E1" s="41"/>
      <c r="F1" s="41"/>
      <c r="G1" s="41"/>
      <c r="H1" s="41"/>
      <c r="I1" s="42"/>
    </row>
    <row r="2" spans="1:11" ht="48" customHeight="1" x14ac:dyDescent="0.25">
      <c r="A2" s="43" t="s">
        <v>71</v>
      </c>
      <c r="B2" s="44"/>
      <c r="C2" s="44"/>
      <c r="D2" s="44"/>
      <c r="E2" s="44"/>
      <c r="F2" s="44"/>
      <c r="G2" s="44"/>
      <c r="H2" s="44"/>
      <c r="I2" s="45"/>
    </row>
    <row r="3" spans="1:11" x14ac:dyDescent="0.25">
      <c r="A3" s="46" t="s">
        <v>31</v>
      </c>
      <c r="B3" s="47" t="s">
        <v>45</v>
      </c>
      <c r="C3" s="48" t="s">
        <v>30</v>
      </c>
      <c r="D3" s="48"/>
      <c r="E3" s="48"/>
      <c r="F3" s="48"/>
      <c r="G3" s="49" t="s">
        <v>29</v>
      </c>
      <c r="H3" s="49"/>
      <c r="I3" s="50"/>
    </row>
    <row r="4" spans="1:11" ht="126" customHeight="1" x14ac:dyDescent="0.25">
      <c r="A4" s="46"/>
      <c r="B4" s="48"/>
      <c r="C4" s="2" t="s">
        <v>28</v>
      </c>
      <c r="D4" s="2" t="s">
        <v>27</v>
      </c>
      <c r="E4" s="2" t="s">
        <v>26</v>
      </c>
      <c r="F4" s="2" t="s">
        <v>25</v>
      </c>
      <c r="G4" s="16" t="s">
        <v>48</v>
      </c>
      <c r="H4" s="16" t="s">
        <v>49</v>
      </c>
      <c r="I4" s="3" t="s">
        <v>24</v>
      </c>
    </row>
    <row r="5" spans="1:11" x14ac:dyDescent="0.25">
      <c r="A5" s="4">
        <v>1</v>
      </c>
      <c r="B5" s="2">
        <v>2</v>
      </c>
      <c r="C5" s="2">
        <v>3</v>
      </c>
      <c r="D5" s="2">
        <v>4</v>
      </c>
      <c r="E5" s="2">
        <v>5</v>
      </c>
      <c r="F5" s="2">
        <v>6</v>
      </c>
      <c r="G5" s="2">
        <v>7</v>
      </c>
      <c r="H5" s="2">
        <v>8</v>
      </c>
      <c r="I5" s="5">
        <v>9</v>
      </c>
    </row>
    <row r="6" spans="1:11" ht="49.5" customHeight="1" x14ac:dyDescent="0.25">
      <c r="A6" s="38" t="s">
        <v>0</v>
      </c>
      <c r="B6" s="7" t="s">
        <v>46</v>
      </c>
      <c r="C6" s="8" t="s">
        <v>10</v>
      </c>
      <c r="D6" s="8" t="s">
        <v>10</v>
      </c>
      <c r="E6" s="8" t="s">
        <v>10</v>
      </c>
      <c r="F6" s="8" t="s">
        <v>10</v>
      </c>
      <c r="G6" s="9">
        <f>SUM(G11+G41)</f>
        <v>2316907.7999999998</v>
      </c>
      <c r="H6" s="22">
        <f>SUM(H11+H41)</f>
        <v>2178813.8370400001</v>
      </c>
      <c r="I6" s="22">
        <f>SUM(I11+I41)</f>
        <v>2091269.4629699998</v>
      </c>
      <c r="K6" s="1"/>
    </row>
    <row r="7" spans="1:11" ht="16.5" customHeight="1" x14ac:dyDescent="0.25">
      <c r="A7" s="38"/>
      <c r="B7" s="10" t="s">
        <v>13</v>
      </c>
      <c r="C7" s="8"/>
      <c r="D7" s="8"/>
      <c r="E7" s="8"/>
      <c r="F7" s="8"/>
      <c r="G7" s="9"/>
      <c r="H7" s="22"/>
      <c r="I7" s="23"/>
    </row>
    <row r="8" spans="1:11" ht="33" customHeight="1" x14ac:dyDescent="0.25">
      <c r="A8" s="38"/>
      <c r="B8" s="10" t="s">
        <v>50</v>
      </c>
      <c r="C8" s="8" t="s">
        <v>10</v>
      </c>
      <c r="D8" s="8" t="s">
        <v>10</v>
      </c>
      <c r="E8" s="8" t="s">
        <v>10</v>
      </c>
      <c r="F8" s="8" t="s">
        <v>10</v>
      </c>
      <c r="G8" s="9">
        <f>G13+G43</f>
        <v>1534500</v>
      </c>
      <c r="H8" s="9">
        <f t="shared" ref="H8:I8" si="0">H13+H43</f>
        <v>1364227.0049999999</v>
      </c>
      <c r="I8" s="9">
        <f t="shared" si="0"/>
        <v>1300601.3657399998</v>
      </c>
      <c r="K8" s="1"/>
    </row>
    <row r="9" spans="1:11" ht="33" customHeight="1" x14ac:dyDescent="0.25">
      <c r="A9" s="38"/>
      <c r="B9" s="10" t="s">
        <v>51</v>
      </c>
      <c r="C9" s="8" t="s">
        <v>10</v>
      </c>
      <c r="D9" s="8" t="s">
        <v>10</v>
      </c>
      <c r="E9" s="8" t="s">
        <v>10</v>
      </c>
      <c r="F9" s="8" t="s">
        <v>10</v>
      </c>
      <c r="G9" s="9">
        <f>G14+G44</f>
        <v>113651.9</v>
      </c>
      <c r="H9" s="9">
        <f t="shared" ref="H9:I9" si="1">-H14+H44</f>
        <v>-64524.814960000003</v>
      </c>
      <c r="I9" s="9">
        <f t="shared" si="1"/>
        <v>-53557.055560000001</v>
      </c>
      <c r="K9" s="1"/>
    </row>
    <row r="10" spans="1:11" ht="30.75" customHeight="1" x14ac:dyDescent="0.25">
      <c r="A10" s="38"/>
      <c r="B10" s="10" t="s">
        <v>52</v>
      </c>
      <c r="C10" s="8" t="s">
        <v>10</v>
      </c>
      <c r="D10" s="8" t="s">
        <v>10</v>
      </c>
      <c r="E10" s="8" t="s">
        <v>10</v>
      </c>
      <c r="F10" s="8" t="s">
        <v>10</v>
      </c>
      <c r="G10" s="9">
        <f>G15+G45</f>
        <v>668755.9</v>
      </c>
      <c r="H10" s="9">
        <f t="shared" ref="H10:I10" si="2">H15+H45</f>
        <v>679157.25099999993</v>
      </c>
      <c r="I10" s="9">
        <f t="shared" si="2"/>
        <v>666393.75294999999</v>
      </c>
      <c r="K10" s="1"/>
    </row>
    <row r="11" spans="1:11" ht="36.75" customHeight="1" x14ac:dyDescent="0.25">
      <c r="A11" s="38" t="s">
        <v>14</v>
      </c>
      <c r="B11" s="7" t="s">
        <v>46</v>
      </c>
      <c r="C11" s="8" t="s">
        <v>10</v>
      </c>
      <c r="D11" s="8" t="s">
        <v>10</v>
      </c>
      <c r="E11" s="8" t="s">
        <v>10</v>
      </c>
      <c r="F11" s="8" t="s">
        <v>10</v>
      </c>
      <c r="G11" s="9">
        <f>SUM(G16+G21+G26+G31+G36)</f>
        <v>1279402.8</v>
      </c>
      <c r="H11" s="22">
        <f>SUM(H16+H21+H26+H31+H36)</f>
        <v>1198979.4539999999</v>
      </c>
      <c r="I11" s="22">
        <f>SUM(I16+I21+I26+I31+I36)</f>
        <v>1127014.3408299999</v>
      </c>
      <c r="K11" s="1"/>
    </row>
    <row r="12" spans="1:11" ht="19.5" customHeight="1" x14ac:dyDescent="0.25">
      <c r="A12" s="38"/>
      <c r="B12" s="10" t="s">
        <v>13</v>
      </c>
      <c r="C12" s="8" t="s">
        <v>10</v>
      </c>
      <c r="D12" s="8" t="s">
        <v>10</v>
      </c>
      <c r="E12" s="8" t="s">
        <v>10</v>
      </c>
      <c r="F12" s="8" t="s">
        <v>10</v>
      </c>
      <c r="G12" s="9"/>
      <c r="H12" s="22"/>
      <c r="I12" s="23"/>
      <c r="K12" s="1"/>
    </row>
    <row r="13" spans="1:11" ht="31.5" customHeight="1" x14ac:dyDescent="0.25">
      <c r="A13" s="38"/>
      <c r="B13" s="10" t="s">
        <v>50</v>
      </c>
      <c r="C13" s="8" t="s">
        <v>10</v>
      </c>
      <c r="D13" s="8" t="s">
        <v>10</v>
      </c>
      <c r="E13" s="8" t="s">
        <v>10</v>
      </c>
      <c r="F13" s="8" t="s">
        <v>10</v>
      </c>
      <c r="G13" s="9">
        <f>G18+G23+G28+G33+G38</f>
        <v>953227.7</v>
      </c>
      <c r="H13" s="9">
        <f t="shared" ref="H13:I13" si="3">H18+H23+H28+H33+H38</f>
        <v>811049.40500000003</v>
      </c>
      <c r="I13" s="9">
        <f t="shared" si="3"/>
        <v>752586.06490999996</v>
      </c>
      <c r="K13" s="1"/>
    </row>
    <row r="14" spans="1:11" ht="33" customHeight="1" x14ac:dyDescent="0.25">
      <c r="A14" s="38"/>
      <c r="B14" s="10" t="s">
        <v>51</v>
      </c>
      <c r="C14" s="8" t="s">
        <v>10</v>
      </c>
      <c r="D14" s="8" t="s">
        <v>10</v>
      </c>
      <c r="E14" s="8" t="s">
        <v>10</v>
      </c>
      <c r="F14" s="8" t="s">
        <v>10</v>
      </c>
      <c r="G14" s="9">
        <f>G19+G24+G29+G34+G39</f>
        <v>76178.5</v>
      </c>
      <c r="H14" s="9">
        <f t="shared" ref="H14:I14" si="4">H19+H24+H29+H34+H39</f>
        <v>99977.198000000004</v>
      </c>
      <c r="I14" s="9">
        <f t="shared" si="4"/>
        <v>88915.699919999999</v>
      </c>
      <c r="K14" s="1"/>
    </row>
    <row r="15" spans="1:11" ht="33" customHeight="1" x14ac:dyDescent="0.25">
      <c r="A15" s="38"/>
      <c r="B15" s="10" t="s">
        <v>52</v>
      </c>
      <c r="C15" s="8" t="s">
        <v>10</v>
      </c>
      <c r="D15" s="8" t="s">
        <v>10</v>
      </c>
      <c r="E15" s="8" t="s">
        <v>10</v>
      </c>
      <c r="F15" s="8" t="s">
        <v>10</v>
      </c>
      <c r="G15" s="9">
        <f>G20+G25+G30+G35+G40</f>
        <v>249996.6</v>
      </c>
      <c r="H15" s="9">
        <f t="shared" ref="H15:I15" si="5">H20+H25+H30+H35+H40</f>
        <v>287952.85100000002</v>
      </c>
      <c r="I15" s="9">
        <f t="shared" si="5"/>
        <v>285512.576</v>
      </c>
      <c r="K15" s="1"/>
    </row>
    <row r="16" spans="1:11" ht="49.5" customHeight="1" x14ac:dyDescent="0.25">
      <c r="A16" s="38" t="s">
        <v>15</v>
      </c>
      <c r="B16" s="7" t="s">
        <v>46</v>
      </c>
      <c r="C16" s="8">
        <v>150</v>
      </c>
      <c r="D16" s="8">
        <v>1003</v>
      </c>
      <c r="E16" s="11" t="s">
        <v>40</v>
      </c>
      <c r="F16" s="8">
        <v>530</v>
      </c>
      <c r="G16" s="9">
        <v>21099.3</v>
      </c>
      <c r="H16" s="9">
        <f>SUM(H18:H20)</f>
        <v>21092.9</v>
      </c>
      <c r="I16" s="9">
        <f>SUM(I18:I20)</f>
        <v>19028.900000000001</v>
      </c>
      <c r="K16" s="1"/>
    </row>
    <row r="17" spans="1:11" ht="16.5" customHeight="1" x14ac:dyDescent="0.25">
      <c r="A17" s="38"/>
      <c r="B17" s="10" t="s">
        <v>13</v>
      </c>
      <c r="C17" s="8"/>
      <c r="D17" s="8"/>
      <c r="E17" s="8"/>
      <c r="F17" s="8"/>
      <c r="G17" s="9"/>
      <c r="H17" s="9"/>
      <c r="I17" s="9"/>
    </row>
    <row r="18" spans="1:11" ht="33" customHeight="1" x14ac:dyDescent="0.25">
      <c r="A18" s="38"/>
      <c r="B18" s="10" t="s">
        <v>50</v>
      </c>
      <c r="C18" s="8">
        <v>150</v>
      </c>
      <c r="D18" s="8">
        <v>1003</v>
      </c>
      <c r="E18" s="11" t="s">
        <v>40</v>
      </c>
      <c r="F18" s="8">
        <v>530</v>
      </c>
      <c r="G18" s="9">
        <v>8565.1</v>
      </c>
      <c r="H18" s="9">
        <v>8798.7999999999993</v>
      </c>
      <c r="I18" s="9">
        <v>8734</v>
      </c>
      <c r="K18" s="1"/>
    </row>
    <row r="19" spans="1:11" ht="41.25" customHeight="1" x14ac:dyDescent="0.25">
      <c r="A19" s="38"/>
      <c r="B19" s="10" t="s">
        <v>51</v>
      </c>
      <c r="C19" s="8">
        <v>150</v>
      </c>
      <c r="D19" s="8">
        <v>1003</v>
      </c>
      <c r="E19" s="11" t="s">
        <v>40</v>
      </c>
      <c r="F19" s="8">
        <v>530</v>
      </c>
      <c r="G19" s="9">
        <v>216.5</v>
      </c>
      <c r="H19" s="9">
        <v>325.10000000000002</v>
      </c>
      <c r="I19" s="9">
        <v>296.7</v>
      </c>
      <c r="K19" s="1"/>
    </row>
    <row r="20" spans="1:11" ht="93" customHeight="1" x14ac:dyDescent="0.25">
      <c r="A20" s="38"/>
      <c r="B20" s="10" t="s">
        <v>52</v>
      </c>
      <c r="C20" s="8">
        <v>150</v>
      </c>
      <c r="D20" s="8">
        <v>1003</v>
      </c>
      <c r="E20" s="11" t="s">
        <v>40</v>
      </c>
      <c r="F20" s="8">
        <v>530</v>
      </c>
      <c r="G20" s="9">
        <v>12317.7</v>
      </c>
      <c r="H20" s="9">
        <v>11969</v>
      </c>
      <c r="I20" s="9">
        <v>9998.2000000000007</v>
      </c>
      <c r="K20" s="1"/>
    </row>
    <row r="21" spans="1:11" ht="30" customHeight="1" x14ac:dyDescent="0.25">
      <c r="A21" s="38" t="s">
        <v>16</v>
      </c>
      <c r="B21" s="7" t="s">
        <v>46</v>
      </c>
      <c r="C21" s="8">
        <v>149</v>
      </c>
      <c r="D21" s="8">
        <v>1001</v>
      </c>
      <c r="E21" s="11" t="s">
        <v>38</v>
      </c>
      <c r="F21" s="8">
        <v>540</v>
      </c>
      <c r="G21" s="9">
        <f>SUM(G23:G25)</f>
        <v>367070.60000000003</v>
      </c>
      <c r="H21" s="22">
        <f>SUM(H23:H25)</f>
        <v>367070.60000000003</v>
      </c>
      <c r="I21" s="22">
        <f t="shared" ref="I21" si="6">SUM(I23:I25)</f>
        <v>333397.70699000004</v>
      </c>
      <c r="K21" s="1"/>
    </row>
    <row r="22" spans="1:11" ht="16.5" customHeight="1" x14ac:dyDescent="0.25">
      <c r="A22" s="38"/>
      <c r="B22" s="10" t="s">
        <v>13</v>
      </c>
      <c r="C22" s="8"/>
      <c r="D22" s="8"/>
      <c r="E22" s="8"/>
      <c r="F22" s="8"/>
      <c r="G22" s="9"/>
      <c r="H22" s="22"/>
      <c r="I22" s="23"/>
    </row>
    <row r="23" spans="1:11" ht="33" x14ac:dyDescent="0.25">
      <c r="A23" s="38"/>
      <c r="B23" s="10" t="s">
        <v>50</v>
      </c>
      <c r="C23" s="8">
        <v>149</v>
      </c>
      <c r="D23" s="8">
        <v>1001</v>
      </c>
      <c r="E23" s="11" t="s">
        <v>38</v>
      </c>
      <c r="F23" s="8">
        <v>540</v>
      </c>
      <c r="G23" s="9">
        <v>323982.7</v>
      </c>
      <c r="H23" s="22">
        <v>323982.7</v>
      </c>
      <c r="I23" s="23">
        <v>290309.80699000001</v>
      </c>
      <c r="K23" s="1"/>
    </row>
    <row r="24" spans="1:11" ht="33" x14ac:dyDescent="0.25">
      <c r="A24" s="38"/>
      <c r="B24" s="10" t="s">
        <v>51</v>
      </c>
      <c r="C24" s="8">
        <v>149</v>
      </c>
      <c r="D24" s="8">
        <v>1001</v>
      </c>
      <c r="E24" s="11" t="s">
        <v>38</v>
      </c>
      <c r="F24" s="8">
        <v>540</v>
      </c>
      <c r="G24" s="9">
        <v>43087.9</v>
      </c>
      <c r="H24" s="22">
        <v>43087.9</v>
      </c>
      <c r="I24" s="23">
        <v>43087.9</v>
      </c>
      <c r="K24" s="1"/>
    </row>
    <row r="25" spans="1:11" ht="33" hidden="1" x14ac:dyDescent="0.25">
      <c r="A25" s="38"/>
      <c r="B25" s="10" t="s">
        <v>52</v>
      </c>
      <c r="C25" s="8">
        <v>149</v>
      </c>
      <c r="D25" s="8">
        <v>1001</v>
      </c>
      <c r="E25" s="11" t="s">
        <v>38</v>
      </c>
      <c r="F25" s="8">
        <v>540</v>
      </c>
      <c r="G25" s="9"/>
      <c r="H25" s="22"/>
      <c r="I25" s="23"/>
      <c r="K25" s="1"/>
    </row>
    <row r="26" spans="1:11" ht="33" customHeight="1" x14ac:dyDescent="0.25">
      <c r="A26" s="38" t="s">
        <v>17</v>
      </c>
      <c r="B26" s="7" t="s">
        <v>46</v>
      </c>
      <c r="C26" s="8">
        <v>149</v>
      </c>
      <c r="D26" s="8">
        <v>1003</v>
      </c>
      <c r="E26" s="11" t="s">
        <v>39</v>
      </c>
      <c r="F26" s="8">
        <v>530</v>
      </c>
      <c r="G26" s="9">
        <f>SUM(G28:G30)</f>
        <v>797566.9</v>
      </c>
      <c r="H26" s="22">
        <f t="shared" ref="H26" si="7">SUM(H28:H30)</f>
        <v>718790.89999999991</v>
      </c>
      <c r="I26" s="22">
        <f>SUM(I28:I30)</f>
        <v>682720.15483999997</v>
      </c>
      <c r="K26" s="1"/>
    </row>
    <row r="27" spans="1:11" ht="16.5" customHeight="1" x14ac:dyDescent="0.25">
      <c r="A27" s="38"/>
      <c r="B27" s="10" t="s">
        <v>13</v>
      </c>
      <c r="C27" s="8"/>
      <c r="D27" s="8"/>
      <c r="E27" s="8"/>
      <c r="F27" s="8"/>
      <c r="G27" s="9"/>
      <c r="H27" s="22"/>
      <c r="I27" s="23"/>
    </row>
    <row r="28" spans="1:11" ht="33" x14ac:dyDescent="0.25">
      <c r="A28" s="38"/>
      <c r="B28" s="10" t="s">
        <v>50</v>
      </c>
      <c r="C28" s="8">
        <v>149</v>
      </c>
      <c r="D28" s="8">
        <v>1003</v>
      </c>
      <c r="E28" s="11" t="s">
        <v>39</v>
      </c>
      <c r="F28" s="8">
        <v>530</v>
      </c>
      <c r="G28" s="9">
        <v>555210.6</v>
      </c>
      <c r="H28" s="22">
        <v>414616.3</v>
      </c>
      <c r="I28" s="23">
        <v>389890.65292000002</v>
      </c>
      <c r="K28" s="1"/>
    </row>
    <row r="29" spans="1:11" ht="33" x14ac:dyDescent="0.25">
      <c r="A29" s="38"/>
      <c r="B29" s="10" t="s">
        <v>51</v>
      </c>
      <c r="C29" s="8">
        <v>149</v>
      </c>
      <c r="D29" s="8">
        <v>1003</v>
      </c>
      <c r="E29" s="11" t="s">
        <v>39</v>
      </c>
      <c r="F29" s="8">
        <v>530</v>
      </c>
      <c r="G29" s="9">
        <v>30807.9</v>
      </c>
      <c r="H29" s="22">
        <v>54174.6</v>
      </c>
      <c r="I29" s="23">
        <v>43141.501920000002</v>
      </c>
      <c r="K29" s="1"/>
    </row>
    <row r="30" spans="1:11" ht="56.25" customHeight="1" x14ac:dyDescent="0.25">
      <c r="A30" s="38"/>
      <c r="B30" s="10" t="s">
        <v>52</v>
      </c>
      <c r="C30" s="8">
        <v>149</v>
      </c>
      <c r="D30" s="8">
        <v>1003</v>
      </c>
      <c r="E30" s="11" t="s">
        <v>39</v>
      </c>
      <c r="F30" s="8">
        <v>530</v>
      </c>
      <c r="G30" s="9">
        <v>211548.4</v>
      </c>
      <c r="H30" s="22">
        <v>250000</v>
      </c>
      <c r="I30" s="23">
        <v>249688</v>
      </c>
      <c r="K30" s="1"/>
    </row>
    <row r="31" spans="1:11" ht="49.5" customHeight="1" x14ac:dyDescent="0.25">
      <c r="A31" s="38" t="s">
        <v>18</v>
      </c>
      <c r="B31" s="7" t="s">
        <v>46</v>
      </c>
      <c r="C31" s="8">
        <v>388</v>
      </c>
      <c r="D31" s="8">
        <v>1003</v>
      </c>
      <c r="E31" s="11" t="s">
        <v>41</v>
      </c>
      <c r="F31" s="8">
        <v>530</v>
      </c>
      <c r="G31" s="9">
        <f>SUM(G33:G35)</f>
        <v>93553.600000000006</v>
      </c>
      <c r="H31" s="9">
        <f>SUM(H33:H35)</f>
        <v>91912.653999999995</v>
      </c>
      <c r="I31" s="9">
        <f t="shared" ref="I31" si="8">SUM(I33:I35)</f>
        <v>91755.179000000004</v>
      </c>
      <c r="K31" s="1"/>
    </row>
    <row r="32" spans="1:11" ht="16.5" customHeight="1" x14ac:dyDescent="0.25">
      <c r="A32" s="38"/>
      <c r="B32" s="10" t="s">
        <v>13</v>
      </c>
      <c r="C32" s="8"/>
      <c r="D32" s="8"/>
      <c r="E32" s="11"/>
      <c r="F32" s="8"/>
      <c r="G32" s="9"/>
      <c r="H32" s="22"/>
      <c r="I32" s="23"/>
    </row>
    <row r="33" spans="1:11" ht="33" customHeight="1" x14ac:dyDescent="0.25">
      <c r="A33" s="38"/>
      <c r="B33" s="10" t="s">
        <v>50</v>
      </c>
      <c r="C33" s="8">
        <v>388</v>
      </c>
      <c r="D33" s="8">
        <v>1003</v>
      </c>
      <c r="E33" s="11" t="s">
        <v>41</v>
      </c>
      <c r="F33" s="8">
        <v>530</v>
      </c>
      <c r="G33" s="9">
        <v>65428.800000000003</v>
      </c>
      <c r="H33" s="22">
        <v>63611.105000000003</v>
      </c>
      <c r="I33" s="23">
        <v>63611.105000000003</v>
      </c>
      <c r="K33" s="1"/>
    </row>
    <row r="34" spans="1:11" ht="34.5" customHeight="1" x14ac:dyDescent="0.25">
      <c r="A34" s="38"/>
      <c r="B34" s="10" t="s">
        <v>51</v>
      </c>
      <c r="C34" s="8">
        <v>388</v>
      </c>
      <c r="D34" s="8">
        <v>1003</v>
      </c>
      <c r="E34" s="11" t="s">
        <v>41</v>
      </c>
      <c r="F34" s="8">
        <v>530</v>
      </c>
      <c r="G34" s="9">
        <v>2035.3</v>
      </c>
      <c r="H34" s="22">
        <v>2358.6979999999999</v>
      </c>
      <c r="I34" s="23">
        <v>2358.6979999999999</v>
      </c>
      <c r="K34" s="1"/>
    </row>
    <row r="35" spans="1:11" ht="83.25" customHeight="1" x14ac:dyDescent="0.25">
      <c r="A35" s="38"/>
      <c r="B35" s="10" t="s">
        <v>52</v>
      </c>
      <c r="C35" s="8">
        <v>388</v>
      </c>
      <c r="D35" s="8">
        <v>1003</v>
      </c>
      <c r="E35" s="11" t="s">
        <v>41</v>
      </c>
      <c r="F35" s="8">
        <v>530</v>
      </c>
      <c r="G35" s="9">
        <v>26089.5</v>
      </c>
      <c r="H35" s="22">
        <v>25942.850999999999</v>
      </c>
      <c r="I35" s="23">
        <v>25785.376</v>
      </c>
      <c r="K35" s="1"/>
    </row>
    <row r="36" spans="1:11" ht="49.5" customHeight="1" x14ac:dyDescent="0.25">
      <c r="A36" s="38" t="s">
        <v>19</v>
      </c>
      <c r="B36" s="7" t="s">
        <v>46</v>
      </c>
      <c r="C36" s="11" t="s">
        <v>33</v>
      </c>
      <c r="D36" s="8">
        <v>1003</v>
      </c>
      <c r="E36" s="11" t="s">
        <v>42</v>
      </c>
      <c r="F36" s="8">
        <v>530</v>
      </c>
      <c r="G36" s="9">
        <f>SUM(G38:G40)</f>
        <v>112.4</v>
      </c>
      <c r="H36" s="9">
        <f t="shared" ref="H36:I36" si="9">SUM(H38:H40)</f>
        <v>112.4</v>
      </c>
      <c r="I36" s="9">
        <f t="shared" si="9"/>
        <v>112.4</v>
      </c>
      <c r="K36" s="1"/>
    </row>
    <row r="37" spans="1:11" ht="16.5" customHeight="1" x14ac:dyDescent="0.25">
      <c r="A37" s="38"/>
      <c r="B37" s="10" t="s">
        <v>13</v>
      </c>
      <c r="C37" s="11"/>
      <c r="D37" s="8"/>
      <c r="E37" s="8"/>
      <c r="F37" s="8"/>
      <c r="G37" s="9"/>
      <c r="H37" s="9"/>
      <c r="I37" s="9"/>
    </row>
    <row r="38" spans="1:11" ht="33" customHeight="1" x14ac:dyDescent="0.25">
      <c r="A38" s="38"/>
      <c r="B38" s="10" t="s">
        <v>50</v>
      </c>
      <c r="C38" s="11" t="s">
        <v>33</v>
      </c>
      <c r="D38" s="8">
        <v>1003</v>
      </c>
      <c r="E38" s="11" t="s">
        <v>42</v>
      </c>
      <c r="F38" s="8">
        <v>530</v>
      </c>
      <c r="G38" s="9">
        <v>40.5</v>
      </c>
      <c r="H38" s="9">
        <v>40.5</v>
      </c>
      <c r="I38" s="9">
        <v>40.5</v>
      </c>
      <c r="K38" s="1"/>
    </row>
    <row r="39" spans="1:11" ht="60.75" customHeight="1" x14ac:dyDescent="0.25">
      <c r="A39" s="38"/>
      <c r="B39" s="10" t="s">
        <v>51</v>
      </c>
      <c r="C39" s="11" t="s">
        <v>33</v>
      </c>
      <c r="D39" s="8">
        <v>1003</v>
      </c>
      <c r="E39" s="11" t="s">
        <v>42</v>
      </c>
      <c r="F39" s="8">
        <v>530</v>
      </c>
      <c r="G39" s="9">
        <v>30.9</v>
      </c>
      <c r="H39" s="9">
        <v>30.9</v>
      </c>
      <c r="I39" s="9">
        <v>30.9</v>
      </c>
      <c r="K39" s="1"/>
    </row>
    <row r="40" spans="1:11" ht="74.25" customHeight="1" x14ac:dyDescent="0.25">
      <c r="A40" s="38"/>
      <c r="B40" s="10" t="s">
        <v>52</v>
      </c>
      <c r="C40" s="11" t="s">
        <v>33</v>
      </c>
      <c r="D40" s="8">
        <v>1003</v>
      </c>
      <c r="E40" s="11" t="s">
        <v>42</v>
      </c>
      <c r="F40" s="8">
        <v>530</v>
      </c>
      <c r="G40" s="9">
        <v>41</v>
      </c>
      <c r="H40" s="9">
        <v>41</v>
      </c>
      <c r="I40" s="9">
        <v>41</v>
      </c>
      <c r="K40" s="1"/>
    </row>
    <row r="41" spans="1:11" ht="38.25" customHeight="1" x14ac:dyDescent="0.25">
      <c r="A41" s="38" t="s">
        <v>11</v>
      </c>
      <c r="B41" s="7" t="s">
        <v>46</v>
      </c>
      <c r="C41" s="8" t="s">
        <v>10</v>
      </c>
      <c r="D41" s="8" t="s">
        <v>10</v>
      </c>
      <c r="E41" s="8" t="s">
        <v>10</v>
      </c>
      <c r="F41" s="8" t="s">
        <v>10</v>
      </c>
      <c r="G41" s="9">
        <f>SUM(G46+G51+G56+G61+G66)</f>
        <v>1037505</v>
      </c>
      <c r="H41" s="9">
        <f>SUM(H46+H51+H56+H61+H66)</f>
        <v>979834.3830400001</v>
      </c>
      <c r="I41" s="9">
        <f>SUM(I46+I51+I56+I61+I66)</f>
        <v>964255.12213999999</v>
      </c>
      <c r="K41" s="1"/>
    </row>
    <row r="42" spans="1:11" ht="16.5" customHeight="1" x14ac:dyDescent="0.25">
      <c r="A42" s="38"/>
      <c r="B42" s="10" t="s">
        <v>13</v>
      </c>
      <c r="C42" s="8"/>
      <c r="D42" s="8"/>
      <c r="E42" s="8"/>
      <c r="F42" s="8"/>
      <c r="G42" s="9"/>
      <c r="H42" s="22"/>
      <c r="I42" s="23"/>
    </row>
    <row r="43" spans="1:11" ht="33" customHeight="1" x14ac:dyDescent="0.25">
      <c r="A43" s="38"/>
      <c r="B43" s="10" t="s">
        <v>50</v>
      </c>
      <c r="C43" s="8" t="s">
        <v>10</v>
      </c>
      <c r="D43" s="8" t="s">
        <v>10</v>
      </c>
      <c r="E43" s="8" t="s">
        <v>10</v>
      </c>
      <c r="F43" s="8" t="s">
        <v>10</v>
      </c>
      <c r="G43" s="9">
        <f>G48+G53+G58+G63+G68</f>
        <v>581272.29999999993</v>
      </c>
      <c r="H43" s="9">
        <f t="shared" ref="H43:I43" si="10">H48+H53+H58+H63+H68</f>
        <v>553177.59999999998</v>
      </c>
      <c r="I43" s="9">
        <f t="shared" si="10"/>
        <v>548015.30082999996</v>
      </c>
      <c r="K43" s="1"/>
    </row>
    <row r="44" spans="1:11" ht="31.5" customHeight="1" x14ac:dyDescent="0.25">
      <c r="A44" s="38"/>
      <c r="B44" s="10" t="s">
        <v>51</v>
      </c>
      <c r="C44" s="8" t="s">
        <v>10</v>
      </c>
      <c r="D44" s="8" t="s">
        <v>10</v>
      </c>
      <c r="E44" s="8" t="s">
        <v>10</v>
      </c>
      <c r="F44" s="8" t="s">
        <v>10</v>
      </c>
      <c r="G44" s="9">
        <f>G49+G54+G59+G64+G69</f>
        <v>37473.4</v>
      </c>
      <c r="H44" s="9">
        <f t="shared" ref="H44:I44" si="11">H49+H54+H59+H64+H69</f>
        <v>35452.383040000001</v>
      </c>
      <c r="I44" s="9">
        <f t="shared" si="11"/>
        <v>35358.644359999998</v>
      </c>
      <c r="K44" s="1"/>
    </row>
    <row r="45" spans="1:11" ht="33" customHeight="1" x14ac:dyDescent="0.25">
      <c r="A45" s="38"/>
      <c r="B45" s="10" t="s">
        <v>52</v>
      </c>
      <c r="C45" s="8" t="s">
        <v>10</v>
      </c>
      <c r="D45" s="8" t="s">
        <v>10</v>
      </c>
      <c r="E45" s="8" t="s">
        <v>10</v>
      </c>
      <c r="F45" s="8" t="s">
        <v>10</v>
      </c>
      <c r="G45" s="9">
        <f>G50+G55+G60+G65+G70</f>
        <v>418759.30000000005</v>
      </c>
      <c r="H45" s="9">
        <f t="shared" ref="H45:I45" si="12">H50+H55+H60+H65+H70</f>
        <v>391204.39999999997</v>
      </c>
      <c r="I45" s="9">
        <f t="shared" si="12"/>
        <v>380881.17694999999</v>
      </c>
      <c r="K45" s="1"/>
    </row>
    <row r="46" spans="1:11" ht="38.25" customHeight="1" x14ac:dyDescent="0.25">
      <c r="A46" s="38" t="s">
        <v>20</v>
      </c>
      <c r="B46" s="7" t="s">
        <v>46</v>
      </c>
      <c r="C46" s="8">
        <v>149</v>
      </c>
      <c r="D46" s="11">
        <v>1004</v>
      </c>
      <c r="E46" s="11" t="s">
        <v>44</v>
      </c>
      <c r="F46" s="11">
        <v>530</v>
      </c>
      <c r="G46" s="9">
        <f>SUM(G48:G50)</f>
        <v>786489</v>
      </c>
      <c r="H46" s="22">
        <f>SUM(H48:H50)</f>
        <v>729850.48304000008</v>
      </c>
      <c r="I46" s="22">
        <f t="shared" ref="I46" si="13">SUM(I48:I50)</f>
        <v>720251.53792999999</v>
      </c>
      <c r="K46" s="1"/>
    </row>
    <row r="47" spans="1:11" ht="16.5" customHeight="1" x14ac:dyDescent="0.25">
      <c r="A47" s="38"/>
      <c r="B47" s="10" t="s">
        <v>13</v>
      </c>
      <c r="C47" s="8"/>
      <c r="D47" s="8"/>
      <c r="E47" s="8"/>
      <c r="F47" s="8"/>
      <c r="G47" s="9"/>
      <c r="H47" s="22"/>
      <c r="I47" s="23"/>
    </row>
    <row r="48" spans="1:11" ht="84" customHeight="1" x14ac:dyDescent="0.25">
      <c r="A48" s="38"/>
      <c r="B48" s="10" t="s">
        <v>50</v>
      </c>
      <c r="C48" s="8">
        <v>149</v>
      </c>
      <c r="D48" s="11">
        <v>1004</v>
      </c>
      <c r="E48" s="11" t="s">
        <v>44</v>
      </c>
      <c r="F48" s="11">
        <v>530</v>
      </c>
      <c r="G48" s="9">
        <v>365587.8</v>
      </c>
      <c r="H48" s="22">
        <v>333140.7</v>
      </c>
      <c r="I48" s="23">
        <v>328549.51156999997</v>
      </c>
      <c r="K48" s="1"/>
    </row>
    <row r="49" spans="1:11" ht="95.25" customHeight="1" x14ac:dyDescent="0.25">
      <c r="A49" s="38"/>
      <c r="B49" s="10" t="s">
        <v>51</v>
      </c>
      <c r="C49" s="8">
        <v>149</v>
      </c>
      <c r="D49" s="11">
        <v>1004</v>
      </c>
      <c r="E49" s="11" t="s">
        <v>44</v>
      </c>
      <c r="F49" s="11">
        <v>530</v>
      </c>
      <c r="G49" s="9">
        <v>28477</v>
      </c>
      <c r="H49" s="22">
        <v>26709.783039999998</v>
      </c>
      <c r="I49" s="23">
        <v>26703.626359999998</v>
      </c>
      <c r="K49" s="1"/>
    </row>
    <row r="50" spans="1:11" ht="98.25" customHeight="1" x14ac:dyDescent="0.25">
      <c r="A50" s="38"/>
      <c r="B50" s="10" t="s">
        <v>52</v>
      </c>
      <c r="C50" s="8">
        <v>149</v>
      </c>
      <c r="D50" s="11">
        <v>1004</v>
      </c>
      <c r="E50" s="11" t="s">
        <v>44</v>
      </c>
      <c r="F50" s="11">
        <v>530</v>
      </c>
      <c r="G50" s="9">
        <v>392424.2</v>
      </c>
      <c r="H50" s="22">
        <v>370000</v>
      </c>
      <c r="I50" s="23">
        <v>364998.40000000002</v>
      </c>
      <c r="K50" s="1"/>
    </row>
    <row r="51" spans="1:11" ht="33.75" customHeight="1" x14ac:dyDescent="0.25">
      <c r="A51" s="38" t="s">
        <v>21</v>
      </c>
      <c r="B51" s="7" t="s">
        <v>46</v>
      </c>
      <c r="C51" s="8">
        <v>149</v>
      </c>
      <c r="D51" s="8">
        <v>1004</v>
      </c>
      <c r="E51" s="11" t="s">
        <v>43</v>
      </c>
      <c r="F51" s="8">
        <v>530</v>
      </c>
      <c r="G51" s="9">
        <f>SUM(G53:G55)</f>
        <v>15609.6</v>
      </c>
      <c r="H51" s="22">
        <f>SUM(H53:H55)</f>
        <v>10519</v>
      </c>
      <c r="I51" s="22">
        <f t="shared" ref="I51" si="14">SUM(I53:I55)</f>
        <v>9226.2389500000008</v>
      </c>
      <c r="K51" s="1"/>
    </row>
    <row r="52" spans="1:11" ht="45.75" customHeight="1" x14ac:dyDescent="0.25">
      <c r="A52" s="38"/>
      <c r="B52" s="10" t="s">
        <v>13</v>
      </c>
      <c r="C52" s="8"/>
      <c r="D52" s="8"/>
      <c r="E52" s="8"/>
      <c r="F52" s="8"/>
      <c r="G52" s="9"/>
      <c r="H52" s="22"/>
      <c r="I52" s="23"/>
    </row>
    <row r="53" spans="1:11" ht="52.5" customHeight="1" x14ac:dyDescent="0.25">
      <c r="A53" s="38"/>
      <c r="B53" s="10" t="s">
        <v>50</v>
      </c>
      <c r="C53" s="8">
        <v>149</v>
      </c>
      <c r="D53" s="8">
        <v>1004</v>
      </c>
      <c r="E53" s="11" t="s">
        <v>43</v>
      </c>
      <c r="F53" s="8">
        <v>530</v>
      </c>
      <c r="G53" s="9">
        <v>6995.6</v>
      </c>
      <c r="H53" s="22">
        <v>3463</v>
      </c>
      <c r="I53" s="23">
        <v>2910.8440000000001</v>
      </c>
      <c r="K53" s="1"/>
    </row>
    <row r="54" spans="1:11" ht="78.75" customHeight="1" x14ac:dyDescent="0.25">
      <c r="A54" s="38"/>
      <c r="B54" s="10" t="s">
        <v>51</v>
      </c>
      <c r="C54" s="8">
        <v>149</v>
      </c>
      <c r="D54" s="8">
        <v>1004</v>
      </c>
      <c r="E54" s="11" t="s">
        <v>43</v>
      </c>
      <c r="F54" s="8">
        <v>530</v>
      </c>
      <c r="G54" s="9">
        <v>1623.1</v>
      </c>
      <c r="H54" s="22">
        <v>936</v>
      </c>
      <c r="I54" s="23">
        <v>853.91800000000001</v>
      </c>
      <c r="K54" s="1"/>
    </row>
    <row r="55" spans="1:11" ht="106.5" customHeight="1" x14ac:dyDescent="0.25">
      <c r="A55" s="38"/>
      <c r="B55" s="10" t="s">
        <v>52</v>
      </c>
      <c r="C55" s="8">
        <v>149</v>
      </c>
      <c r="D55" s="8">
        <v>1004</v>
      </c>
      <c r="E55" s="11" t="s">
        <v>43</v>
      </c>
      <c r="F55" s="8">
        <v>530</v>
      </c>
      <c r="G55" s="9">
        <v>6990.9</v>
      </c>
      <c r="H55" s="22">
        <v>6120</v>
      </c>
      <c r="I55" s="23">
        <v>5461.4769500000002</v>
      </c>
      <c r="K55" s="1"/>
    </row>
    <row r="56" spans="1:11" ht="27" customHeight="1" x14ac:dyDescent="0.25">
      <c r="A56" s="38" t="s">
        <v>22</v>
      </c>
      <c r="B56" s="7" t="s">
        <v>46</v>
      </c>
      <c r="C56" s="8">
        <v>149</v>
      </c>
      <c r="D56" s="8">
        <v>1004</v>
      </c>
      <c r="E56" s="11" t="s">
        <v>34</v>
      </c>
      <c r="F56" s="8">
        <v>521</v>
      </c>
      <c r="G56" s="9">
        <f>SUM(G58:G60)</f>
        <v>196898.9</v>
      </c>
      <c r="H56" s="22">
        <f t="shared" ref="H56:I56" si="15">SUM(H58:H60)</f>
        <v>204774.9</v>
      </c>
      <c r="I56" s="22">
        <f t="shared" si="15"/>
        <v>204755.94526000001</v>
      </c>
      <c r="K56" s="1"/>
    </row>
    <row r="57" spans="1:11" ht="21.75" customHeight="1" x14ac:dyDescent="0.25">
      <c r="A57" s="38"/>
      <c r="B57" s="10" t="s">
        <v>13</v>
      </c>
      <c r="C57" s="8"/>
      <c r="D57" s="8"/>
      <c r="E57" s="11"/>
      <c r="F57" s="8"/>
      <c r="G57" s="9"/>
      <c r="H57" s="22"/>
      <c r="I57" s="23"/>
    </row>
    <row r="58" spans="1:11" ht="33" x14ac:dyDescent="0.25">
      <c r="A58" s="38"/>
      <c r="B58" s="10" t="s">
        <v>50</v>
      </c>
      <c r="C58" s="8">
        <v>149</v>
      </c>
      <c r="D58" s="8">
        <v>1004</v>
      </c>
      <c r="E58" s="11" t="s">
        <v>34</v>
      </c>
      <c r="F58" s="8">
        <v>521</v>
      </c>
      <c r="G58" s="9">
        <v>196898.9</v>
      </c>
      <c r="H58" s="22">
        <v>204774.9</v>
      </c>
      <c r="I58" s="23">
        <v>204755.94526000001</v>
      </c>
      <c r="K58" s="1"/>
    </row>
    <row r="59" spans="1:11" ht="33" hidden="1" x14ac:dyDescent="0.25">
      <c r="A59" s="38"/>
      <c r="B59" s="10" t="s">
        <v>51</v>
      </c>
      <c r="C59" s="8">
        <v>149</v>
      </c>
      <c r="D59" s="8">
        <v>1004</v>
      </c>
      <c r="E59" s="11" t="s">
        <v>34</v>
      </c>
      <c r="F59" s="8">
        <v>521</v>
      </c>
      <c r="G59" s="9"/>
      <c r="H59" s="22"/>
      <c r="I59" s="23"/>
      <c r="K59" s="1"/>
    </row>
    <row r="60" spans="1:11" ht="54" hidden="1" customHeight="1" x14ac:dyDescent="0.25">
      <c r="A60" s="38"/>
      <c r="B60" s="10" t="s">
        <v>52</v>
      </c>
      <c r="C60" s="8">
        <v>149</v>
      </c>
      <c r="D60" s="8">
        <v>1004</v>
      </c>
      <c r="E60" s="11" t="s">
        <v>34</v>
      </c>
      <c r="F60" s="8">
        <v>521</v>
      </c>
      <c r="G60" s="9"/>
      <c r="H60" s="22"/>
      <c r="I60" s="23"/>
      <c r="K60" s="1"/>
    </row>
    <row r="61" spans="1:11" ht="49.5" customHeight="1" x14ac:dyDescent="0.25">
      <c r="A61" s="38" t="s">
        <v>70</v>
      </c>
      <c r="B61" s="7" t="s">
        <v>46</v>
      </c>
      <c r="C61" s="11" t="s">
        <v>32</v>
      </c>
      <c r="D61" s="8" t="s">
        <v>35</v>
      </c>
      <c r="E61" s="11" t="s">
        <v>68</v>
      </c>
      <c r="F61" s="8">
        <v>251</v>
      </c>
      <c r="G61" s="9">
        <f>SUM(G63:G65)</f>
        <v>26154.100000000002</v>
      </c>
      <c r="H61" s="22">
        <f>SUM(H63:H65)</f>
        <v>22336.6</v>
      </c>
      <c r="I61" s="22">
        <f t="shared" ref="I61" si="16">SUM(I63:I65)</f>
        <v>17668</v>
      </c>
      <c r="K61" s="1"/>
    </row>
    <row r="62" spans="1:11" ht="16.5" customHeight="1" x14ac:dyDescent="0.25">
      <c r="A62" s="38"/>
      <c r="B62" s="10" t="s">
        <v>13</v>
      </c>
      <c r="C62" s="11"/>
      <c r="D62" s="8"/>
      <c r="E62" s="8"/>
      <c r="F62" s="8"/>
      <c r="H62" s="24"/>
      <c r="I62" s="23"/>
    </row>
    <row r="63" spans="1:11" ht="51" customHeight="1" x14ac:dyDescent="0.25">
      <c r="A63" s="38"/>
      <c r="B63" s="10" t="s">
        <v>50</v>
      </c>
      <c r="C63" s="11" t="s">
        <v>32</v>
      </c>
      <c r="D63" s="8" t="s">
        <v>35</v>
      </c>
      <c r="E63" s="11" t="s">
        <v>68</v>
      </c>
      <c r="F63" s="8">
        <v>521</v>
      </c>
      <c r="G63" s="9">
        <v>7128.2</v>
      </c>
      <c r="H63" s="22">
        <v>7137.2</v>
      </c>
      <c r="I63" s="22">
        <v>7137.2</v>
      </c>
      <c r="K63" s="1"/>
    </row>
    <row r="64" spans="1:11" ht="51" customHeight="1" x14ac:dyDescent="0.25">
      <c r="A64" s="38"/>
      <c r="B64" s="10" t="s">
        <v>51</v>
      </c>
      <c r="C64" s="11" t="s">
        <v>32</v>
      </c>
      <c r="D64" s="8" t="s">
        <v>35</v>
      </c>
      <c r="E64" s="11" t="s">
        <v>68</v>
      </c>
      <c r="F64" s="8">
        <v>521</v>
      </c>
      <c r="G64" s="9">
        <v>849</v>
      </c>
      <c r="H64" s="22">
        <v>1282.3</v>
      </c>
      <c r="I64" s="22">
        <v>1276.8</v>
      </c>
      <c r="K64" s="1"/>
    </row>
    <row r="65" spans="1:11" ht="36.75" customHeight="1" x14ac:dyDescent="0.25">
      <c r="A65" s="38"/>
      <c r="B65" s="10" t="s">
        <v>52</v>
      </c>
      <c r="C65" s="11" t="s">
        <v>32</v>
      </c>
      <c r="D65" s="8" t="s">
        <v>35</v>
      </c>
      <c r="E65" s="11" t="s">
        <v>68</v>
      </c>
      <c r="F65" s="8">
        <v>521</v>
      </c>
      <c r="G65" s="9">
        <v>18176.900000000001</v>
      </c>
      <c r="H65" s="22">
        <v>13917.1</v>
      </c>
      <c r="I65" s="22">
        <v>9254</v>
      </c>
      <c r="K65" s="1"/>
    </row>
    <row r="66" spans="1:11" ht="16.5" x14ac:dyDescent="0.25">
      <c r="A66" s="38" t="s">
        <v>23</v>
      </c>
      <c r="B66" s="7" t="s">
        <v>46</v>
      </c>
      <c r="C66" s="11" t="s">
        <v>32</v>
      </c>
      <c r="D66" s="8" t="s">
        <v>35</v>
      </c>
      <c r="E66" s="8" t="s">
        <v>36</v>
      </c>
      <c r="F66" s="8" t="s">
        <v>37</v>
      </c>
      <c r="G66" s="9">
        <f>SUM(G68:G70)</f>
        <v>12353.4</v>
      </c>
      <c r="H66" s="22">
        <f t="shared" ref="H66:I66" si="17">SUM(H68:H70)</f>
        <v>12353.4</v>
      </c>
      <c r="I66" s="22">
        <f t="shared" si="17"/>
        <v>12353.4</v>
      </c>
    </row>
    <row r="67" spans="1:11" ht="16.5" x14ac:dyDescent="0.25">
      <c r="A67" s="38"/>
      <c r="B67" s="10" t="s">
        <v>13</v>
      </c>
      <c r="C67" s="11"/>
      <c r="D67" s="8"/>
      <c r="E67" s="8"/>
      <c r="F67" s="8"/>
      <c r="H67" s="24"/>
      <c r="I67" s="23"/>
    </row>
    <row r="68" spans="1:11" ht="33" x14ac:dyDescent="0.25">
      <c r="A68" s="38"/>
      <c r="B68" s="10" t="s">
        <v>50</v>
      </c>
      <c r="C68" s="11" t="s">
        <v>32</v>
      </c>
      <c r="D68" s="8" t="s">
        <v>35</v>
      </c>
      <c r="E68" s="8" t="s">
        <v>36</v>
      </c>
      <c r="F68" s="8" t="s">
        <v>37</v>
      </c>
      <c r="G68" s="9">
        <v>4661.8</v>
      </c>
      <c r="H68" s="22">
        <v>4661.8</v>
      </c>
      <c r="I68" s="22">
        <v>4661.8</v>
      </c>
    </row>
    <row r="69" spans="1:11" ht="33" x14ac:dyDescent="0.25">
      <c r="A69" s="38"/>
      <c r="B69" s="10" t="s">
        <v>51</v>
      </c>
      <c r="C69" s="11" t="s">
        <v>32</v>
      </c>
      <c r="D69" s="8" t="s">
        <v>35</v>
      </c>
      <c r="E69" s="8" t="s">
        <v>36</v>
      </c>
      <c r="F69" s="8" t="s">
        <v>37</v>
      </c>
      <c r="G69" s="9">
        <v>6524.3</v>
      </c>
      <c r="H69" s="22">
        <v>6524.3</v>
      </c>
      <c r="I69" s="22">
        <v>6524.3</v>
      </c>
    </row>
    <row r="70" spans="1:11" ht="33" x14ac:dyDescent="0.25">
      <c r="A70" s="38"/>
      <c r="B70" s="10" t="s">
        <v>52</v>
      </c>
      <c r="C70" s="11" t="s">
        <v>32</v>
      </c>
      <c r="D70" s="8" t="s">
        <v>35</v>
      </c>
      <c r="E70" s="8" t="s">
        <v>36</v>
      </c>
      <c r="F70" s="8" t="s">
        <v>37</v>
      </c>
      <c r="G70" s="9">
        <v>1167.3</v>
      </c>
      <c r="H70" s="22">
        <v>1167.3</v>
      </c>
      <c r="I70" s="22">
        <v>1167.3</v>
      </c>
    </row>
  </sheetData>
  <autoFilter ref="A5:I70"/>
  <mergeCells count="19">
    <mergeCell ref="A31:A35"/>
    <mergeCell ref="A36:A40"/>
    <mergeCell ref="A41:A45"/>
    <mergeCell ref="A46:A50"/>
    <mergeCell ref="A51:A55"/>
    <mergeCell ref="A56:A60"/>
    <mergeCell ref="A66:A70"/>
    <mergeCell ref="A1:I1"/>
    <mergeCell ref="A2:I2"/>
    <mergeCell ref="A3:A4"/>
    <mergeCell ref="B3:B4"/>
    <mergeCell ref="C3:F3"/>
    <mergeCell ref="G3:I3"/>
    <mergeCell ref="A61:A65"/>
    <mergeCell ref="A6:A10"/>
    <mergeCell ref="A11:A15"/>
    <mergeCell ref="A16:A20"/>
    <mergeCell ref="A21:A25"/>
    <mergeCell ref="A26:A30"/>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opLeftCell="A22" zoomScaleNormal="100" workbookViewId="0">
      <selection sqref="A1:I1"/>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9" width="18.7109375" style="1" customWidth="1"/>
    <col min="11" max="11" width="21.85546875" customWidth="1"/>
  </cols>
  <sheetData>
    <row r="1" spans="1:11" ht="27.75" customHeight="1" x14ac:dyDescent="0.3">
      <c r="A1" s="40"/>
      <c r="B1" s="41"/>
      <c r="C1" s="41"/>
      <c r="D1" s="41"/>
      <c r="E1" s="41"/>
      <c r="F1" s="41"/>
      <c r="G1" s="41"/>
      <c r="H1" s="41"/>
      <c r="I1" s="42"/>
    </row>
    <row r="2" spans="1:11" ht="56.25" customHeight="1" x14ac:dyDescent="0.25">
      <c r="A2" s="43" t="s">
        <v>72</v>
      </c>
      <c r="B2" s="44"/>
      <c r="C2" s="44"/>
      <c r="D2" s="44"/>
      <c r="E2" s="44"/>
      <c r="F2" s="44"/>
      <c r="G2" s="44"/>
      <c r="H2" s="44"/>
      <c r="I2" s="45"/>
    </row>
    <row r="3" spans="1:11" x14ac:dyDescent="0.25">
      <c r="A3" s="46" t="s">
        <v>31</v>
      </c>
      <c r="B3" s="47" t="s">
        <v>45</v>
      </c>
      <c r="C3" s="48" t="s">
        <v>30</v>
      </c>
      <c r="D3" s="48"/>
      <c r="E3" s="48"/>
      <c r="F3" s="48"/>
      <c r="G3" s="49" t="s">
        <v>29</v>
      </c>
      <c r="H3" s="49"/>
      <c r="I3" s="50"/>
    </row>
    <row r="4" spans="1:11" ht="111.75" customHeight="1" x14ac:dyDescent="0.25">
      <c r="A4" s="46"/>
      <c r="B4" s="48"/>
      <c r="C4" s="2" t="s">
        <v>28</v>
      </c>
      <c r="D4" s="2" t="s">
        <v>27</v>
      </c>
      <c r="E4" s="2" t="s">
        <v>26</v>
      </c>
      <c r="F4" s="2" t="s">
        <v>25</v>
      </c>
      <c r="G4" s="16" t="s">
        <v>48</v>
      </c>
      <c r="H4" s="16" t="s">
        <v>49</v>
      </c>
      <c r="I4" s="3" t="s">
        <v>24</v>
      </c>
    </row>
    <row r="5" spans="1:11" x14ac:dyDescent="0.25">
      <c r="A5" s="4">
        <v>1</v>
      </c>
      <c r="B5" s="2">
        <v>2</v>
      </c>
      <c r="C5" s="2">
        <v>3</v>
      </c>
      <c r="D5" s="2">
        <v>4</v>
      </c>
      <c r="E5" s="2">
        <v>5</v>
      </c>
      <c r="F5" s="2">
        <v>6</v>
      </c>
      <c r="G5" s="2">
        <v>7</v>
      </c>
      <c r="H5" s="2">
        <v>8</v>
      </c>
      <c r="I5" s="5">
        <v>9</v>
      </c>
    </row>
    <row r="6" spans="1:11" ht="38.25" customHeight="1" x14ac:dyDescent="0.25">
      <c r="A6" s="38" t="s">
        <v>0</v>
      </c>
      <c r="B6" s="7" t="s">
        <v>59</v>
      </c>
      <c r="C6" s="8" t="s">
        <v>10</v>
      </c>
      <c r="D6" s="8" t="s">
        <v>10</v>
      </c>
      <c r="E6" s="8" t="s">
        <v>10</v>
      </c>
      <c r="F6" s="8" t="s">
        <v>10</v>
      </c>
      <c r="G6" s="9">
        <f>SUM(G15+G69)</f>
        <v>22277666</v>
      </c>
      <c r="H6" s="22">
        <f t="shared" ref="H6:I6" si="0">SUM(H15+H69)</f>
        <v>22045295.337189998</v>
      </c>
      <c r="I6" s="22">
        <f t="shared" si="0"/>
        <v>21906497.787969999</v>
      </c>
      <c r="K6" s="1"/>
    </row>
    <row r="7" spans="1:11" ht="16.5" customHeight="1" x14ac:dyDescent="0.25">
      <c r="A7" s="38"/>
      <c r="B7" s="10" t="s">
        <v>13</v>
      </c>
      <c r="C7" s="8"/>
      <c r="D7" s="8"/>
      <c r="E7" s="8"/>
      <c r="F7" s="8"/>
      <c r="G7" s="9"/>
      <c r="H7" s="22"/>
      <c r="I7" s="23"/>
    </row>
    <row r="8" spans="1:11" ht="33" customHeight="1" x14ac:dyDescent="0.25">
      <c r="A8" s="38"/>
      <c r="B8" s="10" t="s">
        <v>60</v>
      </c>
      <c r="C8" s="8" t="s">
        <v>10</v>
      </c>
      <c r="D8" s="8" t="s">
        <v>10</v>
      </c>
      <c r="E8" s="8" t="s">
        <v>10</v>
      </c>
      <c r="F8" s="8" t="s">
        <v>10</v>
      </c>
      <c r="G8" s="9">
        <f t="shared" ref="G8:G14" si="1">G17+G71</f>
        <v>5453940.4000000004</v>
      </c>
      <c r="H8" s="9">
        <f t="shared" ref="H8:I8" si="2">H17+H71</f>
        <v>5265061.0000000009</v>
      </c>
      <c r="I8" s="9">
        <f t="shared" si="2"/>
        <v>5219961.636909999</v>
      </c>
      <c r="K8" s="1"/>
    </row>
    <row r="9" spans="1:11" ht="35.25" customHeight="1" x14ac:dyDescent="0.25">
      <c r="A9" s="38"/>
      <c r="B9" s="10" t="s">
        <v>61</v>
      </c>
      <c r="C9" s="8" t="s">
        <v>10</v>
      </c>
      <c r="D9" s="8" t="s">
        <v>10</v>
      </c>
      <c r="E9" s="8" t="s">
        <v>10</v>
      </c>
      <c r="F9" s="8" t="s">
        <v>10</v>
      </c>
      <c r="G9" s="9">
        <f t="shared" si="1"/>
        <v>3277318.5999999996</v>
      </c>
      <c r="H9" s="9">
        <f t="shared" ref="H9:I9" si="3">H18+H72</f>
        <v>2623901.9398399997</v>
      </c>
      <c r="I9" s="9">
        <f t="shared" si="3"/>
        <v>2596941.31054</v>
      </c>
      <c r="K9" s="1"/>
    </row>
    <row r="10" spans="1:11" ht="54" customHeight="1" x14ac:dyDescent="0.25">
      <c r="A10" s="38"/>
      <c r="B10" s="10" t="s">
        <v>62</v>
      </c>
      <c r="C10" s="8" t="s">
        <v>10</v>
      </c>
      <c r="D10" s="8" t="s">
        <v>10</v>
      </c>
      <c r="E10" s="8" t="s">
        <v>10</v>
      </c>
      <c r="F10" s="8" t="s">
        <v>10</v>
      </c>
      <c r="G10" s="9">
        <f t="shared" si="1"/>
        <v>1285523</v>
      </c>
      <c r="H10" s="22">
        <f t="shared" ref="H10:I10" si="4">H19+H73</f>
        <v>1267122.40925</v>
      </c>
      <c r="I10" s="22">
        <f t="shared" si="4"/>
        <v>1258149.5097699999</v>
      </c>
      <c r="K10" s="1"/>
    </row>
    <row r="11" spans="1:11" ht="51.75" customHeight="1" x14ac:dyDescent="0.25">
      <c r="A11" s="38"/>
      <c r="B11" s="10" t="s">
        <v>63</v>
      </c>
      <c r="C11" s="8" t="s">
        <v>10</v>
      </c>
      <c r="D11" s="8" t="s">
        <v>10</v>
      </c>
      <c r="E11" s="8" t="s">
        <v>10</v>
      </c>
      <c r="F11" s="8" t="s">
        <v>10</v>
      </c>
      <c r="G11" s="9">
        <f t="shared" si="1"/>
        <v>835995</v>
      </c>
      <c r="H11" s="9">
        <f t="shared" ref="H11:I11" si="5">H20+H74</f>
        <v>968500.80624000006</v>
      </c>
      <c r="I11" s="9">
        <f t="shared" si="5"/>
        <v>954210.09181000001</v>
      </c>
      <c r="K11" s="1"/>
    </row>
    <row r="12" spans="1:11" ht="48" customHeight="1" x14ac:dyDescent="0.25">
      <c r="A12" s="38"/>
      <c r="B12" s="10" t="s">
        <v>64</v>
      </c>
      <c r="C12" s="8" t="s">
        <v>10</v>
      </c>
      <c r="D12" s="8" t="s">
        <v>10</v>
      </c>
      <c r="E12" s="8" t="s">
        <v>10</v>
      </c>
      <c r="F12" s="8" t="s">
        <v>10</v>
      </c>
      <c r="G12" s="9">
        <f t="shared" si="1"/>
        <v>1081389.3999999999</v>
      </c>
      <c r="H12" s="9">
        <f t="shared" ref="H12:I12" si="6">H21+H75</f>
        <v>1076472.48483</v>
      </c>
      <c r="I12" s="9">
        <f t="shared" si="6"/>
        <v>1034325.56765</v>
      </c>
      <c r="K12" s="1"/>
    </row>
    <row r="13" spans="1:11" ht="33" customHeight="1" x14ac:dyDescent="0.25">
      <c r="A13" s="38"/>
      <c r="B13" s="10" t="s">
        <v>65</v>
      </c>
      <c r="C13" s="8" t="s">
        <v>10</v>
      </c>
      <c r="D13" s="8" t="s">
        <v>10</v>
      </c>
      <c r="E13" s="8" t="s">
        <v>10</v>
      </c>
      <c r="F13" s="8" t="s">
        <v>10</v>
      </c>
      <c r="G13" s="9">
        <f t="shared" si="1"/>
        <v>5707792.9000000004</v>
      </c>
      <c r="H13" s="9">
        <f t="shared" ref="H13:I13" si="7">H22+H76</f>
        <v>6153851.13466</v>
      </c>
      <c r="I13" s="9">
        <f t="shared" si="7"/>
        <v>6152777.6777300006</v>
      </c>
      <c r="K13" s="1"/>
    </row>
    <row r="14" spans="1:11" ht="33" customHeight="1" x14ac:dyDescent="0.25">
      <c r="A14" s="38"/>
      <c r="B14" s="10" t="s">
        <v>66</v>
      </c>
      <c r="C14" s="8" t="s">
        <v>10</v>
      </c>
      <c r="D14" s="8" t="s">
        <v>10</v>
      </c>
      <c r="E14" s="8" t="s">
        <v>10</v>
      </c>
      <c r="F14" s="8" t="s">
        <v>10</v>
      </c>
      <c r="G14" s="9">
        <f t="shared" si="1"/>
        <v>4635706.7</v>
      </c>
      <c r="H14" s="9">
        <f t="shared" ref="H14:I14" si="8">H23+H77</f>
        <v>4690385.5623700004</v>
      </c>
      <c r="I14" s="9">
        <f t="shared" si="8"/>
        <v>4690131.9935599994</v>
      </c>
      <c r="K14" s="1"/>
    </row>
    <row r="15" spans="1:11" ht="36.75" customHeight="1" x14ac:dyDescent="0.25">
      <c r="A15" s="38" t="s">
        <v>14</v>
      </c>
      <c r="B15" s="7" t="s">
        <v>59</v>
      </c>
      <c r="C15" s="8" t="s">
        <v>10</v>
      </c>
      <c r="D15" s="8" t="s">
        <v>10</v>
      </c>
      <c r="E15" s="8" t="s">
        <v>10</v>
      </c>
      <c r="F15" s="8" t="s">
        <v>10</v>
      </c>
      <c r="G15" s="9">
        <f>SUM(G24+G33+G42+G51+G60)</f>
        <v>5664074.6999999993</v>
      </c>
      <c r="H15" s="22">
        <f>SUM(H24+H33+H42+H51+H60)</f>
        <v>6228748.6822399991</v>
      </c>
      <c r="I15" s="22">
        <f>SUM(I24+I33+I42+I51+I60)</f>
        <v>6168273.8234100007</v>
      </c>
      <c r="K15" s="1"/>
    </row>
    <row r="16" spans="1:11" ht="21" customHeight="1" x14ac:dyDescent="0.25">
      <c r="A16" s="38"/>
      <c r="B16" s="10" t="s">
        <v>13</v>
      </c>
      <c r="C16" s="8" t="s">
        <v>10</v>
      </c>
      <c r="D16" s="8" t="s">
        <v>10</v>
      </c>
      <c r="E16" s="8" t="s">
        <v>10</v>
      </c>
      <c r="F16" s="8" t="s">
        <v>10</v>
      </c>
      <c r="G16" s="9"/>
      <c r="H16" s="22"/>
      <c r="I16" s="23"/>
      <c r="K16" s="1"/>
    </row>
    <row r="17" spans="1:11" ht="33" customHeight="1" x14ac:dyDescent="0.25">
      <c r="A17" s="38"/>
      <c r="B17" s="10" t="s">
        <v>60</v>
      </c>
      <c r="C17" s="8" t="s">
        <v>10</v>
      </c>
      <c r="D17" s="8" t="s">
        <v>10</v>
      </c>
      <c r="E17" s="8" t="s">
        <v>10</v>
      </c>
      <c r="F17" s="8" t="s">
        <v>10</v>
      </c>
      <c r="G17" s="9">
        <f t="shared" ref="G17:G23" si="9">G26+G35+G44+G53+G62</f>
        <v>829429.7</v>
      </c>
      <c r="H17" s="9">
        <f t="shared" ref="H17:I17" si="10">H26+H35+H44+H53+H62</f>
        <v>949153.5</v>
      </c>
      <c r="I17" s="9">
        <f t="shared" si="10"/>
        <v>938716.65100000007</v>
      </c>
      <c r="K17" s="1"/>
    </row>
    <row r="18" spans="1:11" ht="34.5" customHeight="1" x14ac:dyDescent="0.25">
      <c r="A18" s="38"/>
      <c r="B18" s="10" t="s">
        <v>61</v>
      </c>
      <c r="C18" s="8" t="s">
        <v>10</v>
      </c>
      <c r="D18" s="8" t="s">
        <v>10</v>
      </c>
      <c r="E18" s="8" t="s">
        <v>10</v>
      </c>
      <c r="F18" s="8" t="s">
        <v>10</v>
      </c>
      <c r="G18" s="9">
        <f t="shared" si="9"/>
        <v>940128.10000000009</v>
      </c>
      <c r="H18" s="9">
        <f t="shared" ref="H18:I18" si="11">H27+H36+H45+H54+H63</f>
        <v>230311.23983999999</v>
      </c>
      <c r="I18" s="9">
        <f t="shared" si="11"/>
        <v>230311.23983999999</v>
      </c>
      <c r="K18" s="1"/>
    </row>
    <row r="19" spans="1:11" ht="51" customHeight="1" x14ac:dyDescent="0.25">
      <c r="A19" s="38"/>
      <c r="B19" s="10" t="s">
        <v>62</v>
      </c>
      <c r="C19" s="8" t="s">
        <v>10</v>
      </c>
      <c r="D19" s="8" t="s">
        <v>10</v>
      </c>
      <c r="E19" s="8" t="s">
        <v>10</v>
      </c>
      <c r="F19" s="8" t="s">
        <v>10</v>
      </c>
      <c r="G19" s="9">
        <f t="shared" si="9"/>
        <v>395033.10000000003</v>
      </c>
      <c r="H19" s="22">
        <f t="shared" ref="H19:I19" si="12">H28+H37+H46+H55+H64</f>
        <v>435597.90281999996</v>
      </c>
      <c r="I19" s="22">
        <f t="shared" si="12"/>
        <v>426642.07082000002</v>
      </c>
      <c r="K19" s="1"/>
    </row>
    <row r="20" spans="1:11" ht="50.25" customHeight="1" x14ac:dyDescent="0.25">
      <c r="A20" s="38"/>
      <c r="B20" s="10" t="s">
        <v>63</v>
      </c>
      <c r="C20" s="8" t="s">
        <v>10</v>
      </c>
      <c r="D20" s="8" t="s">
        <v>10</v>
      </c>
      <c r="E20" s="8" t="s">
        <v>10</v>
      </c>
      <c r="F20" s="8" t="s">
        <v>10</v>
      </c>
      <c r="G20" s="9">
        <f t="shared" si="9"/>
        <v>277165.2</v>
      </c>
      <c r="H20" s="9">
        <f t="shared" ref="H20:I20" si="13">H29+H38+H47+H56+H65</f>
        <v>394095.40624000004</v>
      </c>
      <c r="I20" s="9">
        <f t="shared" si="13"/>
        <v>389790.08822000003</v>
      </c>
      <c r="K20" s="1"/>
    </row>
    <row r="21" spans="1:11" ht="51.75" customHeight="1" x14ac:dyDescent="0.25">
      <c r="A21" s="38"/>
      <c r="B21" s="10" t="s">
        <v>64</v>
      </c>
      <c r="C21" s="8" t="s">
        <v>10</v>
      </c>
      <c r="D21" s="8" t="s">
        <v>10</v>
      </c>
      <c r="E21" s="8" t="s">
        <v>10</v>
      </c>
      <c r="F21" s="8" t="s">
        <v>10</v>
      </c>
      <c r="G21" s="9">
        <f t="shared" si="9"/>
        <v>443170.4</v>
      </c>
      <c r="H21" s="9">
        <f t="shared" ref="H21:I21" si="14">H30+H39+H48+H57+H66</f>
        <v>426439.68482999998</v>
      </c>
      <c r="I21" s="9">
        <f t="shared" si="14"/>
        <v>389824.71982999996</v>
      </c>
      <c r="K21" s="1"/>
    </row>
    <row r="22" spans="1:11" ht="33" customHeight="1" x14ac:dyDescent="0.25">
      <c r="A22" s="38"/>
      <c r="B22" s="10" t="s">
        <v>65</v>
      </c>
      <c r="C22" s="8" t="s">
        <v>10</v>
      </c>
      <c r="D22" s="8" t="s">
        <v>10</v>
      </c>
      <c r="E22" s="8" t="s">
        <v>10</v>
      </c>
      <c r="F22" s="8" t="s">
        <v>10</v>
      </c>
      <c r="G22" s="9">
        <f t="shared" si="9"/>
        <v>766984.5</v>
      </c>
      <c r="H22" s="9">
        <f t="shared" ref="H22:I22" si="15">H31+H40+H49+H58+H67</f>
        <v>1599352.8861399998</v>
      </c>
      <c r="I22" s="9">
        <f t="shared" si="15"/>
        <v>1599217.8591400001</v>
      </c>
      <c r="K22" s="1"/>
    </row>
    <row r="23" spans="1:11" ht="36" customHeight="1" x14ac:dyDescent="0.25">
      <c r="A23" s="38"/>
      <c r="B23" s="10" t="s">
        <v>66</v>
      </c>
      <c r="C23" s="8" t="s">
        <v>10</v>
      </c>
      <c r="D23" s="8" t="s">
        <v>10</v>
      </c>
      <c r="E23" s="8" t="s">
        <v>10</v>
      </c>
      <c r="F23" s="8" t="s">
        <v>10</v>
      </c>
      <c r="G23" s="9">
        <f t="shared" si="9"/>
        <v>2012163.7</v>
      </c>
      <c r="H23" s="9">
        <f t="shared" ref="H23:I23" si="16">H32+H41+H50+H59+H68</f>
        <v>2193798.0623699999</v>
      </c>
      <c r="I23" s="9">
        <f t="shared" si="16"/>
        <v>2193771.1945599997</v>
      </c>
      <c r="K23" s="1"/>
    </row>
    <row r="24" spans="1:11" ht="49.5" customHeight="1" x14ac:dyDescent="0.25">
      <c r="A24" s="38" t="s">
        <v>15</v>
      </c>
      <c r="B24" s="7" t="s">
        <v>59</v>
      </c>
      <c r="C24" s="8">
        <v>150</v>
      </c>
      <c r="D24" s="8">
        <v>1003</v>
      </c>
      <c r="E24" s="11" t="s">
        <v>40</v>
      </c>
      <c r="F24" s="8">
        <v>530</v>
      </c>
      <c r="G24" s="9">
        <f>SUM(G26:G32)</f>
        <v>166542.1</v>
      </c>
      <c r="H24" s="9">
        <f t="shared" ref="H24" si="17">SUM(H26:H32)</f>
        <v>156643.79999999999</v>
      </c>
      <c r="I24" s="9">
        <f>SUM(I26:I32)</f>
        <v>155303.90000000002</v>
      </c>
      <c r="K24" s="1"/>
    </row>
    <row r="25" spans="1:11" ht="16.5" customHeight="1" x14ac:dyDescent="0.25">
      <c r="A25" s="38"/>
      <c r="B25" s="10" t="s">
        <v>13</v>
      </c>
      <c r="C25" s="8"/>
      <c r="D25" s="8"/>
      <c r="E25" s="8"/>
      <c r="F25" s="8"/>
      <c r="G25" s="9"/>
      <c r="H25" s="9"/>
      <c r="I25" s="9"/>
    </row>
    <row r="26" spans="1:11" ht="33" customHeight="1" x14ac:dyDescent="0.25">
      <c r="A26" s="38"/>
      <c r="B26" s="10" t="s">
        <v>60</v>
      </c>
      <c r="C26" s="8">
        <v>150</v>
      </c>
      <c r="D26" s="8">
        <v>1003</v>
      </c>
      <c r="E26" s="11" t="s">
        <v>40</v>
      </c>
      <c r="F26" s="8">
        <v>530</v>
      </c>
      <c r="G26" s="9">
        <v>66198.7</v>
      </c>
      <c r="H26" s="9">
        <v>60198.7</v>
      </c>
      <c r="I26" s="9">
        <v>59921</v>
      </c>
      <c r="K26" s="1"/>
    </row>
    <row r="27" spans="1:11" ht="16.5" customHeight="1" x14ac:dyDescent="0.25">
      <c r="A27" s="38"/>
      <c r="B27" s="10" t="s">
        <v>61</v>
      </c>
      <c r="C27" s="8">
        <v>150</v>
      </c>
      <c r="D27" s="8">
        <v>1003</v>
      </c>
      <c r="E27" s="11" t="s">
        <v>40</v>
      </c>
      <c r="F27" s="8">
        <v>530</v>
      </c>
      <c r="G27" s="9">
        <v>3720.5</v>
      </c>
      <c r="H27" s="9">
        <v>3421.3</v>
      </c>
      <c r="I27" s="9">
        <v>3421.3</v>
      </c>
      <c r="K27" s="1"/>
    </row>
    <row r="28" spans="1:11" ht="16.5" customHeight="1" x14ac:dyDescent="0.25">
      <c r="A28" s="38"/>
      <c r="B28" s="10" t="s">
        <v>62</v>
      </c>
      <c r="C28" s="8">
        <v>150</v>
      </c>
      <c r="D28" s="8">
        <v>1003</v>
      </c>
      <c r="E28" s="11" t="s">
        <v>40</v>
      </c>
      <c r="F28" s="8">
        <v>530</v>
      </c>
      <c r="G28" s="9">
        <v>20088.400000000001</v>
      </c>
      <c r="H28" s="9">
        <v>18919</v>
      </c>
      <c r="I28" s="9">
        <v>18385.400000000001</v>
      </c>
      <c r="K28" s="1"/>
    </row>
    <row r="29" spans="1:11" ht="16.5" customHeight="1" x14ac:dyDescent="0.25">
      <c r="A29" s="38"/>
      <c r="B29" s="10" t="s">
        <v>63</v>
      </c>
      <c r="C29" s="8">
        <v>150</v>
      </c>
      <c r="D29" s="8">
        <v>1003</v>
      </c>
      <c r="E29" s="11" t="s">
        <v>40</v>
      </c>
      <c r="F29" s="8">
        <v>530</v>
      </c>
      <c r="G29" s="9">
        <v>15568.9</v>
      </c>
      <c r="H29" s="9">
        <v>16433.2</v>
      </c>
      <c r="I29" s="9">
        <v>16433.2</v>
      </c>
      <c r="K29" s="1"/>
    </row>
    <row r="30" spans="1:11" ht="31.5" customHeight="1" x14ac:dyDescent="0.25">
      <c r="A30" s="38"/>
      <c r="B30" s="10" t="s">
        <v>64</v>
      </c>
      <c r="C30" s="8">
        <v>150</v>
      </c>
      <c r="D30" s="8">
        <v>1003</v>
      </c>
      <c r="E30" s="11" t="s">
        <v>40</v>
      </c>
      <c r="F30" s="8">
        <v>530</v>
      </c>
      <c r="G30" s="9">
        <v>12553.8</v>
      </c>
      <c r="H30" s="9">
        <v>12553.8</v>
      </c>
      <c r="I30" s="9">
        <v>12060.1</v>
      </c>
      <c r="K30" s="1"/>
    </row>
    <row r="31" spans="1:11" ht="33" customHeight="1" x14ac:dyDescent="0.25">
      <c r="A31" s="38"/>
      <c r="B31" s="10" t="s">
        <v>65</v>
      </c>
      <c r="C31" s="8">
        <v>150</v>
      </c>
      <c r="D31" s="8">
        <v>1003</v>
      </c>
      <c r="E31" s="11" t="s">
        <v>40</v>
      </c>
      <c r="F31" s="8">
        <v>530</v>
      </c>
      <c r="G31" s="9">
        <v>6919.9</v>
      </c>
      <c r="H31" s="9">
        <v>6125.9</v>
      </c>
      <c r="I31" s="9">
        <v>6117.8</v>
      </c>
      <c r="K31" s="1"/>
    </row>
    <row r="32" spans="1:11" ht="33" customHeight="1" x14ac:dyDescent="0.25">
      <c r="A32" s="38"/>
      <c r="B32" s="10" t="s">
        <v>66</v>
      </c>
      <c r="C32" s="8">
        <v>150</v>
      </c>
      <c r="D32" s="8">
        <v>1003</v>
      </c>
      <c r="E32" s="11" t="s">
        <v>40</v>
      </c>
      <c r="F32" s="8">
        <v>530</v>
      </c>
      <c r="G32" s="9">
        <v>41491.9</v>
      </c>
      <c r="H32" s="9">
        <v>38991.9</v>
      </c>
      <c r="I32" s="9">
        <v>38965.1</v>
      </c>
      <c r="K32" s="1"/>
    </row>
    <row r="33" spans="1:11" ht="49.5" hidden="1" x14ac:dyDescent="0.25">
      <c r="A33" s="38" t="s">
        <v>16</v>
      </c>
      <c r="B33" s="7" t="s">
        <v>59</v>
      </c>
      <c r="C33" s="8">
        <v>149</v>
      </c>
      <c r="D33" s="8">
        <v>1001</v>
      </c>
      <c r="E33" s="11" t="s">
        <v>38</v>
      </c>
      <c r="F33" s="8">
        <v>540</v>
      </c>
      <c r="G33" s="9"/>
      <c r="H33" s="22"/>
      <c r="I33" s="23"/>
      <c r="K33" s="1"/>
    </row>
    <row r="34" spans="1:11" ht="16.5" hidden="1" customHeight="1" x14ac:dyDescent="0.25">
      <c r="A34" s="38"/>
      <c r="B34" s="10" t="s">
        <v>13</v>
      </c>
      <c r="C34" s="8"/>
      <c r="D34" s="8"/>
      <c r="E34" s="8"/>
      <c r="F34" s="8"/>
      <c r="G34" s="9"/>
      <c r="H34" s="22"/>
      <c r="I34" s="23"/>
    </row>
    <row r="35" spans="1:11" ht="33" hidden="1" x14ac:dyDescent="0.25">
      <c r="A35" s="38"/>
      <c r="B35" s="10" t="s">
        <v>60</v>
      </c>
      <c r="C35" s="8">
        <v>149</v>
      </c>
      <c r="D35" s="8">
        <v>1001</v>
      </c>
      <c r="E35" s="11" t="s">
        <v>38</v>
      </c>
      <c r="F35" s="8">
        <v>540</v>
      </c>
      <c r="G35" s="9"/>
      <c r="H35" s="22"/>
      <c r="I35" s="23"/>
      <c r="K35" s="1"/>
    </row>
    <row r="36" spans="1:11" ht="33" hidden="1" x14ac:dyDescent="0.25">
      <c r="A36" s="38"/>
      <c r="B36" s="10" t="s">
        <v>61</v>
      </c>
      <c r="C36" s="8">
        <v>149</v>
      </c>
      <c r="D36" s="8">
        <v>1001</v>
      </c>
      <c r="E36" s="11" t="s">
        <v>38</v>
      </c>
      <c r="F36" s="8">
        <v>540</v>
      </c>
      <c r="G36" s="9"/>
      <c r="H36" s="22"/>
      <c r="I36" s="23"/>
      <c r="K36" s="1"/>
    </row>
    <row r="37" spans="1:11" ht="49.5" hidden="1" x14ac:dyDescent="0.25">
      <c r="A37" s="38"/>
      <c r="B37" s="10" t="s">
        <v>62</v>
      </c>
      <c r="C37" s="8">
        <v>149</v>
      </c>
      <c r="D37" s="8">
        <v>1001</v>
      </c>
      <c r="E37" s="11" t="s">
        <v>38</v>
      </c>
      <c r="F37" s="8">
        <v>540</v>
      </c>
      <c r="G37" s="9"/>
      <c r="H37" s="22"/>
      <c r="I37" s="23"/>
      <c r="K37" s="1"/>
    </row>
    <row r="38" spans="1:11" ht="49.5" hidden="1" x14ac:dyDescent="0.25">
      <c r="A38" s="38"/>
      <c r="B38" s="10" t="s">
        <v>63</v>
      </c>
      <c r="C38" s="8">
        <v>149</v>
      </c>
      <c r="D38" s="8">
        <v>1001</v>
      </c>
      <c r="E38" s="11" t="s">
        <v>38</v>
      </c>
      <c r="F38" s="8">
        <v>540</v>
      </c>
      <c r="G38" s="9"/>
      <c r="H38" s="22"/>
      <c r="I38" s="23"/>
      <c r="K38" s="1"/>
    </row>
    <row r="39" spans="1:11" ht="49.5" hidden="1" x14ac:dyDescent="0.25">
      <c r="A39" s="38"/>
      <c r="B39" s="10" t="s">
        <v>64</v>
      </c>
      <c r="C39" s="8">
        <v>149</v>
      </c>
      <c r="D39" s="8">
        <v>1001</v>
      </c>
      <c r="E39" s="11" t="s">
        <v>38</v>
      </c>
      <c r="F39" s="8">
        <v>540</v>
      </c>
      <c r="G39" s="9"/>
      <c r="H39" s="22"/>
      <c r="I39" s="23"/>
      <c r="K39" s="1"/>
    </row>
    <row r="40" spans="1:11" ht="33" hidden="1" x14ac:dyDescent="0.25">
      <c r="A40" s="38"/>
      <c r="B40" s="10" t="s">
        <v>65</v>
      </c>
      <c r="C40" s="8">
        <v>149</v>
      </c>
      <c r="D40" s="8">
        <v>1001</v>
      </c>
      <c r="E40" s="11" t="s">
        <v>38</v>
      </c>
      <c r="F40" s="8">
        <v>540</v>
      </c>
      <c r="G40" s="9"/>
      <c r="H40" s="22"/>
      <c r="I40" s="23"/>
      <c r="K40" s="1"/>
    </row>
    <row r="41" spans="1:11" ht="33" hidden="1" x14ac:dyDescent="0.25">
      <c r="A41" s="38"/>
      <c r="B41" s="10" t="s">
        <v>66</v>
      </c>
      <c r="C41" s="8">
        <v>149</v>
      </c>
      <c r="D41" s="8">
        <v>1001</v>
      </c>
      <c r="E41" s="11" t="s">
        <v>38</v>
      </c>
      <c r="F41" s="8">
        <v>540</v>
      </c>
      <c r="G41" s="9"/>
      <c r="H41" s="22"/>
      <c r="I41" s="23"/>
      <c r="K41" s="1"/>
    </row>
    <row r="42" spans="1:11" ht="49.5" x14ac:dyDescent="0.25">
      <c r="A42" s="38" t="s">
        <v>17</v>
      </c>
      <c r="B42" s="7" t="s">
        <v>59</v>
      </c>
      <c r="C42" s="8">
        <v>149</v>
      </c>
      <c r="D42" s="8">
        <v>1003</v>
      </c>
      <c r="E42" s="11" t="s">
        <v>39</v>
      </c>
      <c r="F42" s="8">
        <v>530</v>
      </c>
      <c r="G42" s="9">
        <f>SUM(G44:G50)</f>
        <v>5330385.5</v>
      </c>
      <c r="H42" s="22">
        <f t="shared" ref="H42:I42" si="18">SUM(H44:H50)</f>
        <v>5903434.7819999997</v>
      </c>
      <c r="I42" s="22">
        <f t="shared" si="18"/>
        <v>5844421.9560000002</v>
      </c>
      <c r="K42" s="1"/>
    </row>
    <row r="43" spans="1:11" ht="16.5" customHeight="1" x14ac:dyDescent="0.25">
      <c r="A43" s="38"/>
      <c r="B43" s="10" t="s">
        <v>13</v>
      </c>
      <c r="C43" s="8"/>
      <c r="D43" s="8"/>
      <c r="E43" s="8"/>
      <c r="F43" s="8"/>
      <c r="G43" s="9"/>
      <c r="H43" s="22"/>
      <c r="I43" s="23"/>
    </row>
    <row r="44" spans="1:11" ht="33" x14ac:dyDescent="0.25">
      <c r="A44" s="38"/>
      <c r="B44" s="10" t="s">
        <v>60</v>
      </c>
      <c r="C44" s="8">
        <v>149</v>
      </c>
      <c r="D44" s="8">
        <v>1003</v>
      </c>
      <c r="E44" s="11" t="s">
        <v>39</v>
      </c>
      <c r="F44" s="8">
        <v>530</v>
      </c>
      <c r="G44" s="9">
        <v>754907</v>
      </c>
      <c r="H44" s="22">
        <v>880567</v>
      </c>
      <c r="I44" s="23">
        <v>870407.85100000002</v>
      </c>
      <c r="K44" s="1"/>
    </row>
    <row r="45" spans="1:11" ht="33" x14ac:dyDescent="0.25">
      <c r="A45" s="38"/>
      <c r="B45" s="10" t="s">
        <v>61</v>
      </c>
      <c r="C45" s="8">
        <v>149</v>
      </c>
      <c r="D45" s="8">
        <v>1003</v>
      </c>
      <c r="E45" s="11" t="s">
        <v>39</v>
      </c>
      <c r="F45" s="8">
        <v>530</v>
      </c>
      <c r="G45" s="9">
        <v>935899.5</v>
      </c>
      <c r="H45" s="22">
        <v>226370.88200000001</v>
      </c>
      <c r="I45" s="23">
        <v>226370.88200000001</v>
      </c>
      <c r="K45" s="1"/>
    </row>
    <row r="46" spans="1:11" ht="49.5" x14ac:dyDescent="0.25">
      <c r="A46" s="38"/>
      <c r="B46" s="10" t="s">
        <v>62</v>
      </c>
      <c r="C46" s="8">
        <v>149</v>
      </c>
      <c r="D46" s="8">
        <v>1003</v>
      </c>
      <c r="E46" s="11" t="s">
        <v>39</v>
      </c>
      <c r="F46" s="8">
        <v>530</v>
      </c>
      <c r="G46" s="9">
        <v>361391</v>
      </c>
      <c r="H46" s="22">
        <v>403564.79999999999</v>
      </c>
      <c r="I46" s="23">
        <v>395142.56800000003</v>
      </c>
      <c r="K46" s="1"/>
    </row>
    <row r="47" spans="1:11" ht="49.5" x14ac:dyDescent="0.25">
      <c r="A47" s="38"/>
      <c r="B47" s="10" t="s">
        <v>63</v>
      </c>
      <c r="C47" s="8">
        <v>149</v>
      </c>
      <c r="D47" s="8">
        <v>1003</v>
      </c>
      <c r="E47" s="11" t="s">
        <v>39</v>
      </c>
      <c r="F47" s="8">
        <v>530</v>
      </c>
      <c r="G47" s="9">
        <v>248819.3</v>
      </c>
      <c r="H47" s="22">
        <v>366957.4</v>
      </c>
      <c r="I47" s="23">
        <v>362774.147</v>
      </c>
      <c r="K47" s="1"/>
    </row>
    <row r="48" spans="1:11" ht="49.5" x14ac:dyDescent="0.25">
      <c r="A48" s="38"/>
      <c r="B48" s="10" t="s">
        <v>64</v>
      </c>
      <c r="C48" s="8">
        <v>149</v>
      </c>
      <c r="D48" s="8">
        <v>1003</v>
      </c>
      <c r="E48" s="11" t="s">
        <v>39</v>
      </c>
      <c r="F48" s="8">
        <v>530</v>
      </c>
      <c r="G48" s="9">
        <v>416227.7</v>
      </c>
      <c r="H48" s="22">
        <v>399702.8</v>
      </c>
      <c r="I48" s="23">
        <v>363581.53499999997</v>
      </c>
      <c r="K48" s="1"/>
    </row>
    <row r="49" spans="1:11" ht="33" x14ac:dyDescent="0.25">
      <c r="A49" s="38"/>
      <c r="B49" s="10" t="s">
        <v>65</v>
      </c>
      <c r="C49" s="8">
        <v>149</v>
      </c>
      <c r="D49" s="8">
        <v>1003</v>
      </c>
      <c r="E49" s="11" t="s">
        <v>39</v>
      </c>
      <c r="F49" s="8">
        <v>530</v>
      </c>
      <c r="G49" s="9">
        <v>758015.7</v>
      </c>
      <c r="H49" s="22">
        <v>1591456</v>
      </c>
      <c r="I49" s="23">
        <v>1591329.0730000001</v>
      </c>
      <c r="K49" s="1"/>
    </row>
    <row r="50" spans="1:11" ht="33" x14ac:dyDescent="0.25">
      <c r="A50" s="38"/>
      <c r="B50" s="10" t="s">
        <v>66</v>
      </c>
      <c r="C50" s="8">
        <v>149</v>
      </c>
      <c r="D50" s="8">
        <v>1003</v>
      </c>
      <c r="E50" s="11" t="s">
        <v>39</v>
      </c>
      <c r="F50" s="8">
        <v>530</v>
      </c>
      <c r="G50" s="9">
        <v>1855125.3</v>
      </c>
      <c r="H50" s="22">
        <v>2034815.9</v>
      </c>
      <c r="I50" s="23">
        <v>2034815.9</v>
      </c>
      <c r="K50" s="1"/>
    </row>
    <row r="51" spans="1:11" ht="37.5" customHeight="1" x14ac:dyDescent="0.25">
      <c r="A51" s="38" t="s">
        <v>18</v>
      </c>
      <c r="B51" s="7" t="s">
        <v>59</v>
      </c>
      <c r="C51" s="8">
        <v>388</v>
      </c>
      <c r="D51" s="8">
        <v>1003</v>
      </c>
      <c r="E51" s="11" t="s">
        <v>41</v>
      </c>
      <c r="F51" s="8">
        <v>530</v>
      </c>
      <c r="G51" s="9">
        <f>SUM(G53:G59)</f>
        <v>166645.30000000002</v>
      </c>
      <c r="H51" s="22">
        <f t="shared" ref="H51:I51" si="19">SUM(H53:H59)</f>
        <v>168168.30024000001</v>
      </c>
      <c r="I51" s="22">
        <f t="shared" si="19"/>
        <v>168046.16740999999</v>
      </c>
      <c r="K51" s="1"/>
    </row>
    <row r="52" spans="1:11" ht="16.5" customHeight="1" x14ac:dyDescent="0.25">
      <c r="A52" s="38"/>
      <c r="B52" s="10" t="s">
        <v>13</v>
      </c>
      <c r="C52" s="8"/>
      <c r="D52" s="8"/>
      <c r="E52" s="11"/>
      <c r="F52" s="8"/>
      <c r="G52" s="9"/>
      <c r="H52" s="22"/>
      <c r="I52" s="23"/>
    </row>
    <row r="53" spans="1:11" ht="33" customHeight="1" x14ac:dyDescent="0.25">
      <c r="A53" s="38"/>
      <c r="B53" s="10" t="s">
        <v>60</v>
      </c>
      <c r="C53" s="8">
        <v>388</v>
      </c>
      <c r="D53" s="8">
        <v>1003</v>
      </c>
      <c r="E53" s="11" t="s">
        <v>41</v>
      </c>
      <c r="F53" s="8">
        <v>530</v>
      </c>
      <c r="G53" s="9">
        <v>8195.7000000000007</v>
      </c>
      <c r="H53" s="9">
        <v>8259.5</v>
      </c>
      <c r="I53" s="9">
        <v>8259.5</v>
      </c>
      <c r="K53" s="1"/>
    </row>
    <row r="54" spans="1:11" ht="35.25" customHeight="1" x14ac:dyDescent="0.25">
      <c r="A54" s="38"/>
      <c r="B54" s="10" t="s">
        <v>61</v>
      </c>
      <c r="C54" s="8">
        <v>388</v>
      </c>
      <c r="D54" s="8">
        <v>1003</v>
      </c>
      <c r="E54" s="11" t="s">
        <v>41</v>
      </c>
      <c r="F54" s="8">
        <v>530</v>
      </c>
      <c r="G54" s="9">
        <v>368.8</v>
      </c>
      <c r="H54" s="9">
        <v>379.75783999999999</v>
      </c>
      <c r="I54" s="9">
        <v>379.75783999999999</v>
      </c>
      <c r="K54" s="1"/>
    </row>
    <row r="55" spans="1:11" ht="54" customHeight="1" x14ac:dyDescent="0.25">
      <c r="A55" s="38"/>
      <c r="B55" s="10" t="s">
        <v>62</v>
      </c>
      <c r="C55" s="8">
        <v>388</v>
      </c>
      <c r="D55" s="8">
        <v>1003</v>
      </c>
      <c r="E55" s="11" t="s">
        <v>41</v>
      </c>
      <c r="F55" s="8">
        <v>530</v>
      </c>
      <c r="G55" s="9">
        <v>13522.9</v>
      </c>
      <c r="H55" s="9">
        <v>13083.302820000001</v>
      </c>
      <c r="I55" s="9">
        <v>13083.302820000001</v>
      </c>
      <c r="K55" s="1"/>
    </row>
    <row r="56" spans="1:11" ht="52.5" customHeight="1" x14ac:dyDescent="0.25">
      <c r="A56" s="38"/>
      <c r="B56" s="10" t="s">
        <v>63</v>
      </c>
      <c r="C56" s="8">
        <v>388</v>
      </c>
      <c r="D56" s="8">
        <v>1003</v>
      </c>
      <c r="E56" s="11" t="s">
        <v>41</v>
      </c>
      <c r="F56" s="8">
        <v>530</v>
      </c>
      <c r="G56" s="9">
        <v>12676</v>
      </c>
      <c r="H56" s="9">
        <v>10603.80624</v>
      </c>
      <c r="I56" s="9">
        <v>10481.74122</v>
      </c>
      <c r="K56" s="1"/>
    </row>
    <row r="57" spans="1:11" ht="48.75" customHeight="1" x14ac:dyDescent="0.25">
      <c r="A57" s="38"/>
      <c r="B57" s="10" t="s">
        <v>64</v>
      </c>
      <c r="C57" s="8">
        <v>388</v>
      </c>
      <c r="D57" s="8">
        <v>1003</v>
      </c>
      <c r="E57" s="11" t="s">
        <v>41</v>
      </c>
      <c r="F57" s="8">
        <v>530</v>
      </c>
      <c r="G57" s="9">
        <v>14342.4</v>
      </c>
      <c r="H57" s="9">
        <v>14136.58483</v>
      </c>
      <c r="I57" s="9">
        <v>14136.58483</v>
      </c>
      <c r="K57" s="1"/>
    </row>
    <row r="58" spans="1:11" ht="33" customHeight="1" x14ac:dyDescent="0.25">
      <c r="A58" s="38"/>
      <c r="B58" s="10" t="s">
        <v>65</v>
      </c>
      <c r="C58" s="8">
        <v>388</v>
      </c>
      <c r="D58" s="8">
        <v>1003</v>
      </c>
      <c r="E58" s="11" t="s">
        <v>41</v>
      </c>
      <c r="F58" s="8">
        <v>530</v>
      </c>
      <c r="G58" s="9">
        <v>2048.9</v>
      </c>
      <c r="H58" s="9">
        <v>1770.98614</v>
      </c>
      <c r="I58" s="9">
        <v>1770.98614</v>
      </c>
      <c r="K58" s="1"/>
    </row>
    <row r="59" spans="1:11" ht="33" customHeight="1" x14ac:dyDescent="0.25">
      <c r="A59" s="38"/>
      <c r="B59" s="10" t="s">
        <v>66</v>
      </c>
      <c r="C59" s="8">
        <v>388</v>
      </c>
      <c r="D59" s="8">
        <v>1003</v>
      </c>
      <c r="E59" s="11" t="s">
        <v>41</v>
      </c>
      <c r="F59" s="8">
        <v>530</v>
      </c>
      <c r="G59" s="9">
        <v>115490.6</v>
      </c>
      <c r="H59" s="9">
        <v>119934.36237</v>
      </c>
      <c r="I59" s="9">
        <v>119934.29455999999</v>
      </c>
      <c r="K59" s="1"/>
    </row>
    <row r="60" spans="1:11" ht="33" customHeight="1" x14ac:dyDescent="0.25">
      <c r="A60" s="38" t="s">
        <v>19</v>
      </c>
      <c r="B60" s="7" t="s">
        <v>59</v>
      </c>
      <c r="C60" s="11" t="s">
        <v>33</v>
      </c>
      <c r="D60" s="8">
        <v>1003</v>
      </c>
      <c r="E60" s="11" t="s">
        <v>42</v>
      </c>
      <c r="F60" s="8">
        <v>530</v>
      </c>
      <c r="G60" s="9">
        <f>SUM(G62:G68)</f>
        <v>501.8</v>
      </c>
      <c r="H60" s="9">
        <f t="shared" ref="H60:I60" si="20">SUM(H62:H68)</f>
        <v>501.8</v>
      </c>
      <c r="I60" s="9">
        <f t="shared" si="20"/>
        <v>501.8</v>
      </c>
      <c r="K60" s="1"/>
    </row>
    <row r="61" spans="1:11" ht="16.5" customHeight="1" x14ac:dyDescent="0.25">
      <c r="A61" s="38"/>
      <c r="B61" s="10" t="s">
        <v>13</v>
      </c>
      <c r="C61" s="11"/>
      <c r="D61" s="8"/>
      <c r="E61" s="8"/>
      <c r="F61" s="8"/>
      <c r="G61" s="9"/>
      <c r="H61" s="9"/>
      <c r="I61" s="9"/>
    </row>
    <row r="62" spans="1:11" ht="33" customHeight="1" x14ac:dyDescent="0.25">
      <c r="A62" s="38"/>
      <c r="B62" s="10" t="s">
        <v>60</v>
      </c>
      <c r="C62" s="11" t="s">
        <v>33</v>
      </c>
      <c r="D62" s="8">
        <v>1003</v>
      </c>
      <c r="E62" s="11" t="s">
        <v>42</v>
      </c>
      <c r="F62" s="8">
        <v>530</v>
      </c>
      <c r="G62" s="9">
        <v>128.30000000000001</v>
      </c>
      <c r="H62" s="9">
        <v>128.30000000000001</v>
      </c>
      <c r="I62" s="9">
        <v>128.30000000000001</v>
      </c>
      <c r="K62" s="1"/>
    </row>
    <row r="63" spans="1:11" ht="34.5" customHeight="1" x14ac:dyDescent="0.25">
      <c r="A63" s="38"/>
      <c r="B63" s="10" t="s">
        <v>61</v>
      </c>
      <c r="C63" s="11" t="s">
        <v>33</v>
      </c>
      <c r="D63" s="8">
        <v>1003</v>
      </c>
      <c r="E63" s="11" t="s">
        <v>42</v>
      </c>
      <c r="F63" s="8">
        <v>530</v>
      </c>
      <c r="G63" s="9">
        <v>139.30000000000001</v>
      </c>
      <c r="H63" s="9">
        <v>139.30000000000001</v>
      </c>
      <c r="I63" s="9">
        <v>139.30000000000001</v>
      </c>
      <c r="K63" s="1"/>
    </row>
    <row r="64" spans="1:11" ht="48.75" customHeight="1" x14ac:dyDescent="0.25">
      <c r="A64" s="38"/>
      <c r="B64" s="10" t="s">
        <v>62</v>
      </c>
      <c r="C64" s="11" t="s">
        <v>33</v>
      </c>
      <c r="D64" s="8">
        <v>1003</v>
      </c>
      <c r="E64" s="11" t="s">
        <v>42</v>
      </c>
      <c r="F64" s="8">
        <v>530</v>
      </c>
      <c r="G64" s="9">
        <v>30.8</v>
      </c>
      <c r="H64" s="9">
        <v>30.8</v>
      </c>
      <c r="I64" s="9">
        <v>30.8</v>
      </c>
      <c r="K64" s="1"/>
    </row>
    <row r="65" spans="1:11" ht="52.5" customHeight="1" x14ac:dyDescent="0.25">
      <c r="A65" s="38"/>
      <c r="B65" s="10" t="s">
        <v>63</v>
      </c>
      <c r="C65" s="11" t="s">
        <v>33</v>
      </c>
      <c r="D65" s="8">
        <v>1003</v>
      </c>
      <c r="E65" s="11" t="s">
        <v>42</v>
      </c>
      <c r="F65" s="8">
        <v>530</v>
      </c>
      <c r="G65" s="9">
        <v>101</v>
      </c>
      <c r="H65" s="9">
        <v>101</v>
      </c>
      <c r="I65" s="9">
        <v>101</v>
      </c>
      <c r="K65" s="1"/>
    </row>
    <row r="66" spans="1:11" ht="50.25" customHeight="1" x14ac:dyDescent="0.25">
      <c r="A66" s="38"/>
      <c r="B66" s="10" t="s">
        <v>64</v>
      </c>
      <c r="C66" s="11" t="s">
        <v>33</v>
      </c>
      <c r="D66" s="8">
        <v>1003</v>
      </c>
      <c r="E66" s="11" t="s">
        <v>42</v>
      </c>
      <c r="F66" s="8">
        <v>530</v>
      </c>
      <c r="G66" s="9">
        <v>46.5</v>
      </c>
      <c r="H66" s="9">
        <v>46.5</v>
      </c>
      <c r="I66" s="9">
        <v>46.5</v>
      </c>
      <c r="K66" s="1"/>
    </row>
    <row r="67" spans="1:11" ht="33" hidden="1" customHeight="1" x14ac:dyDescent="0.25">
      <c r="A67" s="38"/>
      <c r="B67" s="10" t="s">
        <v>65</v>
      </c>
      <c r="C67" s="11" t="s">
        <v>33</v>
      </c>
      <c r="D67" s="8">
        <v>1003</v>
      </c>
      <c r="E67" s="11" t="s">
        <v>42</v>
      </c>
      <c r="F67" s="8">
        <v>530</v>
      </c>
      <c r="G67" s="9">
        <v>0</v>
      </c>
      <c r="H67" s="9">
        <v>0</v>
      </c>
      <c r="I67" s="9">
        <v>0</v>
      </c>
      <c r="K67" s="1"/>
    </row>
    <row r="68" spans="1:11" ht="33" customHeight="1" x14ac:dyDescent="0.25">
      <c r="A68" s="38"/>
      <c r="B68" s="10" t="s">
        <v>66</v>
      </c>
      <c r="C68" s="11" t="s">
        <v>33</v>
      </c>
      <c r="D68" s="8">
        <v>1003</v>
      </c>
      <c r="E68" s="11" t="s">
        <v>42</v>
      </c>
      <c r="F68" s="8">
        <v>530</v>
      </c>
      <c r="G68" s="9">
        <v>55.9</v>
      </c>
      <c r="H68" s="9">
        <v>55.9</v>
      </c>
      <c r="I68" s="9">
        <v>55.9</v>
      </c>
      <c r="K68" s="1"/>
    </row>
    <row r="69" spans="1:11" ht="36.75" customHeight="1" x14ac:dyDescent="0.25">
      <c r="A69" s="38" t="s">
        <v>11</v>
      </c>
      <c r="B69" s="7" t="s">
        <v>59</v>
      </c>
      <c r="C69" s="8" t="s">
        <v>10</v>
      </c>
      <c r="D69" s="8" t="s">
        <v>10</v>
      </c>
      <c r="E69" s="8" t="s">
        <v>10</v>
      </c>
      <c r="F69" s="8" t="s">
        <v>10</v>
      </c>
      <c r="G69" s="9">
        <f>SUM(G78+G87+G96+G114+G105)</f>
        <v>16613591.299999999</v>
      </c>
      <c r="H69" s="9">
        <f t="shared" ref="H69:I69" si="21">SUM(H78+H87+H96+H114+H105)</f>
        <v>15816546.654949998</v>
      </c>
      <c r="I69" s="9">
        <f t="shared" si="21"/>
        <v>15738223.96456</v>
      </c>
      <c r="K69" s="1"/>
    </row>
    <row r="70" spans="1:11" ht="16.5" customHeight="1" x14ac:dyDescent="0.25">
      <c r="A70" s="38"/>
      <c r="B70" s="10" t="s">
        <v>13</v>
      </c>
      <c r="C70" s="8"/>
      <c r="D70" s="8"/>
      <c r="E70" s="8"/>
      <c r="F70" s="8"/>
      <c r="G70" s="9"/>
      <c r="H70" s="22"/>
      <c r="I70" s="23"/>
    </row>
    <row r="71" spans="1:11" ht="33" customHeight="1" x14ac:dyDescent="0.25">
      <c r="A71" s="38"/>
      <c r="B71" s="10" t="s">
        <v>60</v>
      </c>
      <c r="C71" s="8" t="s">
        <v>10</v>
      </c>
      <c r="D71" s="8" t="s">
        <v>10</v>
      </c>
      <c r="E71" s="8" t="s">
        <v>10</v>
      </c>
      <c r="F71" s="8" t="s">
        <v>10</v>
      </c>
      <c r="G71" s="9">
        <f>G80+G89+G98+G107+G116</f>
        <v>4624510.7</v>
      </c>
      <c r="H71" s="9">
        <f t="shared" ref="H71:I71" si="22">H80+H89+H98+H107+H116</f>
        <v>4315907.5000000009</v>
      </c>
      <c r="I71" s="9">
        <f t="shared" si="22"/>
        <v>4281244.9859099993</v>
      </c>
      <c r="K71" s="1"/>
    </row>
    <row r="72" spans="1:11" ht="37.5" customHeight="1" x14ac:dyDescent="0.25">
      <c r="A72" s="38"/>
      <c r="B72" s="10" t="s">
        <v>61</v>
      </c>
      <c r="C72" s="8" t="s">
        <v>10</v>
      </c>
      <c r="D72" s="8" t="s">
        <v>10</v>
      </c>
      <c r="E72" s="8" t="s">
        <v>10</v>
      </c>
      <c r="F72" s="8" t="s">
        <v>10</v>
      </c>
      <c r="G72" s="9">
        <f>G81+G90+G99+G108+G117</f>
        <v>2337190.4999999995</v>
      </c>
      <c r="H72" s="9">
        <f t="shared" ref="H72:I72" si="23">H81+H90+H99+H108+H117</f>
        <v>2393590.6999999997</v>
      </c>
      <c r="I72" s="9">
        <f t="shared" si="23"/>
        <v>2366630.0707</v>
      </c>
      <c r="K72" s="1"/>
    </row>
    <row r="73" spans="1:11" ht="50.25" customHeight="1" x14ac:dyDescent="0.25">
      <c r="A73" s="38"/>
      <c r="B73" s="10" t="s">
        <v>62</v>
      </c>
      <c r="C73" s="8" t="s">
        <v>10</v>
      </c>
      <c r="D73" s="8" t="s">
        <v>10</v>
      </c>
      <c r="E73" s="8" t="s">
        <v>10</v>
      </c>
      <c r="F73" s="8" t="s">
        <v>10</v>
      </c>
      <c r="G73" s="9">
        <f>G82+G91+G100+G109+G118</f>
        <v>890489.9</v>
      </c>
      <c r="H73" s="22">
        <f t="shared" ref="H73:I73" si="24">H82+H91+H100+H109+H118</f>
        <v>831524.50643000007</v>
      </c>
      <c r="I73" s="22">
        <f t="shared" si="24"/>
        <v>831507.43894999998</v>
      </c>
      <c r="K73" s="1"/>
    </row>
    <row r="74" spans="1:11" ht="51.75" customHeight="1" x14ac:dyDescent="0.25">
      <c r="A74" s="38"/>
      <c r="B74" s="10" t="s">
        <v>63</v>
      </c>
      <c r="C74" s="8" t="s">
        <v>10</v>
      </c>
      <c r="D74" s="8" t="s">
        <v>10</v>
      </c>
      <c r="E74" s="8" t="s">
        <v>10</v>
      </c>
      <c r="F74" s="8" t="s">
        <v>10</v>
      </c>
      <c r="G74" s="9">
        <f>G83+G92+G101+G110+G119</f>
        <v>558829.80000000005</v>
      </c>
      <c r="H74" s="9">
        <f t="shared" ref="H74:I74" si="25">H83+H92+H101+H110+H119</f>
        <v>574405.4</v>
      </c>
      <c r="I74" s="9">
        <f t="shared" si="25"/>
        <v>564420.00358999998</v>
      </c>
      <c r="K74" s="1"/>
    </row>
    <row r="75" spans="1:11" ht="48.75" customHeight="1" x14ac:dyDescent="0.25">
      <c r="A75" s="38"/>
      <c r="B75" s="10" t="s">
        <v>64</v>
      </c>
      <c r="C75" s="8" t="s">
        <v>10</v>
      </c>
      <c r="D75" s="8" t="s">
        <v>10</v>
      </c>
      <c r="E75" s="8" t="s">
        <v>10</v>
      </c>
      <c r="F75" s="8" t="s">
        <v>10</v>
      </c>
      <c r="G75" s="9">
        <f>G84+G93+G102+G111+G120</f>
        <v>638218.99999999988</v>
      </c>
      <c r="H75" s="9">
        <f t="shared" ref="H75:I75" si="26">H84+H93+H102+H111+H120</f>
        <v>650032.79999999993</v>
      </c>
      <c r="I75" s="9">
        <f t="shared" si="26"/>
        <v>644500.84782000002</v>
      </c>
      <c r="K75" s="1"/>
    </row>
    <row r="76" spans="1:11" ht="33" customHeight="1" x14ac:dyDescent="0.25">
      <c r="A76" s="38"/>
      <c r="B76" s="10" t="s">
        <v>65</v>
      </c>
      <c r="C76" s="8" t="s">
        <v>10</v>
      </c>
      <c r="D76" s="8" t="s">
        <v>10</v>
      </c>
      <c r="E76" s="8" t="s">
        <v>10</v>
      </c>
      <c r="F76" s="8" t="s">
        <v>10</v>
      </c>
      <c r="G76" s="9">
        <f>G85+G94+G112+G103+G121</f>
        <v>4940808.4000000004</v>
      </c>
      <c r="H76" s="9">
        <f t="shared" ref="H76:I76" si="27">H85+H94+H112+H103+H121</f>
        <v>4554498.2485199999</v>
      </c>
      <c r="I76" s="9">
        <f t="shared" si="27"/>
        <v>4553559.8185900003</v>
      </c>
      <c r="K76" s="1"/>
    </row>
    <row r="77" spans="1:11" ht="33" customHeight="1" x14ac:dyDescent="0.25">
      <c r="A77" s="38"/>
      <c r="B77" s="10" t="s">
        <v>66</v>
      </c>
      <c r="C77" s="8" t="s">
        <v>10</v>
      </c>
      <c r="D77" s="8" t="s">
        <v>10</v>
      </c>
      <c r="E77" s="8" t="s">
        <v>10</v>
      </c>
      <c r="F77" s="8" t="s">
        <v>10</v>
      </c>
      <c r="G77" s="9">
        <f>G86+G95+G113+G104+G122</f>
        <v>2623543</v>
      </c>
      <c r="H77" s="9">
        <f t="shared" ref="H77:I77" si="28">H86+H95+H113+H104+H122</f>
        <v>2496587.5</v>
      </c>
      <c r="I77" s="9">
        <f t="shared" si="28"/>
        <v>2496360.7990000001</v>
      </c>
      <c r="K77" s="1"/>
    </row>
    <row r="78" spans="1:11" ht="49.5" x14ac:dyDescent="0.25">
      <c r="A78" s="38" t="s">
        <v>20</v>
      </c>
      <c r="B78" s="7" t="s">
        <v>59</v>
      </c>
      <c r="C78" s="8">
        <v>149</v>
      </c>
      <c r="D78" s="11">
        <v>1004</v>
      </c>
      <c r="E78" s="11" t="s">
        <v>44</v>
      </c>
      <c r="F78" s="11">
        <v>530</v>
      </c>
      <c r="G78" s="9">
        <f>SUM(G80:G86)</f>
        <v>15319676.299999999</v>
      </c>
      <c r="H78" s="22">
        <f t="shared" ref="H78:I78" si="29">SUM(H80:H86)</f>
        <v>14430609.506429998</v>
      </c>
      <c r="I78" s="22">
        <f t="shared" si="29"/>
        <v>14392138.772220001</v>
      </c>
      <c r="K78" s="1"/>
    </row>
    <row r="79" spans="1:11" ht="16.5" customHeight="1" x14ac:dyDescent="0.25">
      <c r="A79" s="38"/>
      <c r="B79" s="10" t="s">
        <v>13</v>
      </c>
      <c r="C79" s="8"/>
      <c r="D79" s="8"/>
      <c r="E79" s="8"/>
      <c r="F79" s="8"/>
      <c r="G79" s="9"/>
      <c r="H79" s="22"/>
      <c r="I79" s="23"/>
    </row>
    <row r="80" spans="1:11" ht="33" x14ac:dyDescent="0.25">
      <c r="A80" s="38"/>
      <c r="B80" s="10" t="s">
        <v>60</v>
      </c>
      <c r="C80" s="8">
        <v>149</v>
      </c>
      <c r="D80" s="11">
        <v>1004</v>
      </c>
      <c r="E80" s="11" t="s">
        <v>44</v>
      </c>
      <c r="F80" s="11">
        <v>530</v>
      </c>
      <c r="G80" s="9">
        <v>4499354.5999999996</v>
      </c>
      <c r="H80" s="22">
        <v>4189207.2</v>
      </c>
      <c r="I80" s="23">
        <v>4154846.4292000001</v>
      </c>
      <c r="K80" s="1"/>
    </row>
    <row r="81" spans="1:11" ht="33" x14ac:dyDescent="0.25">
      <c r="A81" s="38"/>
      <c r="B81" s="10" t="s">
        <v>61</v>
      </c>
      <c r="C81" s="8">
        <v>149</v>
      </c>
      <c r="D81" s="11">
        <v>1004</v>
      </c>
      <c r="E81" s="11" t="s">
        <v>44</v>
      </c>
      <c r="F81" s="11">
        <v>530</v>
      </c>
      <c r="G81" s="9">
        <v>2298114.4</v>
      </c>
      <c r="H81" s="22">
        <v>2358114.4</v>
      </c>
      <c r="I81" s="23">
        <v>2358113.0707</v>
      </c>
      <c r="K81" s="1"/>
    </row>
    <row r="82" spans="1:11" ht="49.5" x14ac:dyDescent="0.25">
      <c r="A82" s="38"/>
      <c r="B82" s="10" t="s">
        <v>62</v>
      </c>
      <c r="C82" s="8">
        <v>149</v>
      </c>
      <c r="D82" s="11">
        <v>1004</v>
      </c>
      <c r="E82" s="11" t="s">
        <v>44</v>
      </c>
      <c r="F82" s="11">
        <v>530</v>
      </c>
      <c r="G82" s="9">
        <v>843065.6</v>
      </c>
      <c r="H82" s="22">
        <v>785398.60643000004</v>
      </c>
      <c r="I82" s="23">
        <v>785383.54004999995</v>
      </c>
      <c r="K82" s="1"/>
    </row>
    <row r="83" spans="1:11" ht="49.5" x14ac:dyDescent="0.25">
      <c r="A83" s="38"/>
      <c r="B83" s="10" t="s">
        <v>63</v>
      </c>
      <c r="C83" s="8">
        <v>149</v>
      </c>
      <c r="D83" s="11">
        <v>1004</v>
      </c>
      <c r="E83" s="11" t="s">
        <v>44</v>
      </c>
      <c r="F83" s="11">
        <v>530</v>
      </c>
      <c r="G83" s="9">
        <v>337821.3</v>
      </c>
      <c r="H83" s="22">
        <v>313635</v>
      </c>
      <c r="I83" s="23">
        <v>313053.43501999998</v>
      </c>
      <c r="K83" s="1"/>
    </row>
    <row r="84" spans="1:11" ht="49.5" x14ac:dyDescent="0.25">
      <c r="A84" s="38"/>
      <c r="B84" s="10" t="s">
        <v>64</v>
      </c>
      <c r="C84" s="8">
        <v>149</v>
      </c>
      <c r="D84" s="11">
        <v>1004</v>
      </c>
      <c r="E84" s="11" t="s">
        <v>44</v>
      </c>
      <c r="F84" s="11">
        <v>530</v>
      </c>
      <c r="G84" s="9">
        <v>596435.6</v>
      </c>
      <c r="H84" s="22">
        <v>555775.6</v>
      </c>
      <c r="I84" s="23">
        <v>552864.72718000005</v>
      </c>
      <c r="K84" s="1"/>
    </row>
    <row r="85" spans="1:11" ht="33" x14ac:dyDescent="0.25">
      <c r="A85" s="38"/>
      <c r="B85" s="10" t="s">
        <v>65</v>
      </c>
      <c r="C85" s="8">
        <v>149</v>
      </c>
      <c r="D85" s="11">
        <v>1004</v>
      </c>
      <c r="E85" s="11" t="s">
        <v>44</v>
      </c>
      <c r="F85" s="11">
        <v>530</v>
      </c>
      <c r="G85" s="9">
        <v>4879027.2</v>
      </c>
      <c r="H85" s="22">
        <v>4499308.5</v>
      </c>
      <c r="I85" s="23">
        <v>4498707.3700700002</v>
      </c>
      <c r="K85" s="1"/>
    </row>
    <row r="86" spans="1:11" ht="54.75" customHeight="1" x14ac:dyDescent="0.25">
      <c r="A86" s="38"/>
      <c r="B86" s="10" t="s">
        <v>66</v>
      </c>
      <c r="C86" s="8">
        <v>149</v>
      </c>
      <c r="D86" s="11">
        <v>1004</v>
      </c>
      <c r="E86" s="11" t="s">
        <v>44</v>
      </c>
      <c r="F86" s="11">
        <v>530</v>
      </c>
      <c r="G86" s="9">
        <v>1865857.6</v>
      </c>
      <c r="H86" s="22">
        <v>1729170.2</v>
      </c>
      <c r="I86" s="23">
        <v>1729170.2</v>
      </c>
      <c r="K86" s="1"/>
    </row>
    <row r="87" spans="1:11" ht="49.5" x14ac:dyDescent="0.25">
      <c r="A87" s="38" t="s">
        <v>21</v>
      </c>
      <c r="B87" s="7" t="s">
        <v>59</v>
      </c>
      <c r="C87" s="8">
        <v>149</v>
      </c>
      <c r="D87" s="8">
        <v>1004</v>
      </c>
      <c r="E87" s="11" t="s">
        <v>43</v>
      </c>
      <c r="F87" s="8">
        <v>530</v>
      </c>
      <c r="G87" s="9">
        <f>SUM(G89:G95)</f>
        <v>44987.1</v>
      </c>
      <c r="H87" s="22">
        <f t="shared" ref="H87:I87" si="30">SUM(H89:H95)</f>
        <v>26427.648519999999</v>
      </c>
      <c r="I87" s="22">
        <f t="shared" si="30"/>
        <v>25749.41734</v>
      </c>
      <c r="K87" s="1"/>
    </row>
    <row r="88" spans="1:11" ht="16.5" customHeight="1" x14ac:dyDescent="0.25">
      <c r="A88" s="38"/>
      <c r="B88" s="10" t="s">
        <v>13</v>
      </c>
      <c r="C88" s="8"/>
      <c r="D88" s="8"/>
      <c r="E88" s="8"/>
      <c r="F88" s="8"/>
      <c r="G88" s="9"/>
      <c r="H88" s="22"/>
      <c r="I88" s="23"/>
    </row>
    <row r="89" spans="1:11" ht="33" x14ac:dyDescent="0.25">
      <c r="A89" s="38"/>
      <c r="B89" s="10" t="s">
        <v>60</v>
      </c>
      <c r="C89" s="8">
        <v>149</v>
      </c>
      <c r="D89" s="8">
        <v>1004</v>
      </c>
      <c r="E89" s="11" t="s">
        <v>43</v>
      </c>
      <c r="F89" s="8">
        <v>530</v>
      </c>
      <c r="G89" s="9">
        <v>9363.7999999999993</v>
      </c>
      <c r="H89" s="22">
        <v>10855.2</v>
      </c>
      <c r="I89" s="23">
        <v>10629.35671</v>
      </c>
      <c r="K89" s="1"/>
    </row>
    <row r="90" spans="1:11" ht="33" x14ac:dyDescent="0.25">
      <c r="A90" s="38"/>
      <c r="B90" s="10" t="s">
        <v>61</v>
      </c>
      <c r="C90" s="8">
        <v>149</v>
      </c>
      <c r="D90" s="8">
        <v>1004</v>
      </c>
      <c r="E90" s="11" t="s">
        <v>43</v>
      </c>
      <c r="F90" s="8">
        <v>530</v>
      </c>
      <c r="G90" s="9">
        <v>1329.4</v>
      </c>
      <c r="H90" s="22">
        <v>26.5</v>
      </c>
      <c r="I90" s="23">
        <v>26.5</v>
      </c>
      <c r="K90" s="1"/>
    </row>
    <row r="91" spans="1:11" ht="49.5" x14ac:dyDescent="0.25">
      <c r="A91" s="38"/>
      <c r="B91" s="10" t="s">
        <v>62</v>
      </c>
      <c r="C91" s="8">
        <v>149</v>
      </c>
      <c r="D91" s="8">
        <v>1004</v>
      </c>
      <c r="E91" s="11" t="s">
        <v>43</v>
      </c>
      <c r="F91" s="8">
        <v>530</v>
      </c>
      <c r="G91" s="9">
        <v>2330.3000000000002</v>
      </c>
      <c r="H91" s="22">
        <v>1028.9000000000001</v>
      </c>
      <c r="I91" s="23">
        <v>1028.8988999999999</v>
      </c>
      <c r="K91" s="1"/>
    </row>
    <row r="92" spans="1:11" ht="49.5" x14ac:dyDescent="0.25">
      <c r="A92" s="38"/>
      <c r="B92" s="10" t="s">
        <v>63</v>
      </c>
      <c r="C92" s="8">
        <v>149</v>
      </c>
      <c r="D92" s="8">
        <v>1004</v>
      </c>
      <c r="E92" s="11" t="s">
        <v>43</v>
      </c>
      <c r="F92" s="8">
        <v>530</v>
      </c>
      <c r="G92" s="9">
        <v>3721.5</v>
      </c>
      <c r="H92" s="22">
        <v>1331.4</v>
      </c>
      <c r="I92" s="23">
        <v>1111.0415700000001</v>
      </c>
      <c r="K92" s="1"/>
    </row>
    <row r="93" spans="1:11" ht="49.5" x14ac:dyDescent="0.25">
      <c r="A93" s="38"/>
      <c r="B93" s="10" t="s">
        <v>64</v>
      </c>
      <c r="C93" s="8">
        <v>149</v>
      </c>
      <c r="D93" s="8">
        <v>1004</v>
      </c>
      <c r="E93" s="11" t="s">
        <v>43</v>
      </c>
      <c r="F93" s="8">
        <v>530</v>
      </c>
      <c r="G93" s="9">
        <v>2554.5</v>
      </c>
      <c r="H93" s="22">
        <v>1550.5</v>
      </c>
      <c r="I93" s="23">
        <v>1318.47164</v>
      </c>
      <c r="K93" s="1"/>
    </row>
    <row r="94" spans="1:11" ht="33" x14ac:dyDescent="0.25">
      <c r="A94" s="38"/>
      <c r="B94" s="10" t="s">
        <v>65</v>
      </c>
      <c r="C94" s="8">
        <v>149</v>
      </c>
      <c r="D94" s="8">
        <v>1004</v>
      </c>
      <c r="E94" s="11" t="s">
        <v>43</v>
      </c>
      <c r="F94" s="8">
        <v>530</v>
      </c>
      <c r="G94" s="9">
        <v>7532</v>
      </c>
      <c r="H94" s="22">
        <v>1557.34852</v>
      </c>
      <c r="I94" s="23">
        <v>1557.34852</v>
      </c>
      <c r="K94" s="1"/>
    </row>
    <row r="95" spans="1:11" ht="33" x14ac:dyDescent="0.25">
      <c r="A95" s="38"/>
      <c r="B95" s="10" t="s">
        <v>66</v>
      </c>
      <c r="C95" s="8">
        <v>149</v>
      </c>
      <c r="D95" s="8">
        <v>1004</v>
      </c>
      <c r="E95" s="11" t="s">
        <v>43</v>
      </c>
      <c r="F95" s="8">
        <v>530</v>
      </c>
      <c r="G95" s="9">
        <v>18155.599999999999</v>
      </c>
      <c r="H95" s="22">
        <v>10077.799999999999</v>
      </c>
      <c r="I95" s="23">
        <v>10077.799999999999</v>
      </c>
      <c r="K95" s="1"/>
    </row>
    <row r="96" spans="1:11" ht="49.5" x14ac:dyDescent="0.25">
      <c r="A96" s="38" t="s">
        <v>22</v>
      </c>
      <c r="B96" s="7" t="s">
        <v>59</v>
      </c>
      <c r="C96" s="8">
        <v>149</v>
      </c>
      <c r="D96" s="8">
        <v>1004</v>
      </c>
      <c r="E96" s="11" t="s">
        <v>34</v>
      </c>
      <c r="F96" s="8">
        <v>521</v>
      </c>
      <c r="G96" s="9">
        <f>SUM(G98:G104)</f>
        <v>823297</v>
      </c>
      <c r="H96" s="22">
        <f t="shared" ref="H96" si="31">SUM(H98:H104)</f>
        <v>937013.9</v>
      </c>
      <c r="I96" s="22">
        <f>SUM(I98:I104)</f>
        <v>925996.375</v>
      </c>
      <c r="K96" s="1"/>
    </row>
    <row r="97" spans="1:11" ht="21.75" customHeight="1" x14ac:dyDescent="0.25">
      <c r="A97" s="38"/>
      <c r="B97" s="10" t="s">
        <v>13</v>
      </c>
      <c r="C97" s="8"/>
      <c r="D97" s="8"/>
      <c r="E97" s="11"/>
      <c r="F97" s="8"/>
      <c r="G97" s="9"/>
      <c r="H97" s="22"/>
      <c r="I97" s="23"/>
    </row>
    <row r="98" spans="1:11" ht="33" hidden="1" x14ac:dyDescent="0.25">
      <c r="A98" s="38"/>
      <c r="B98" s="10" t="s">
        <v>60</v>
      </c>
      <c r="C98" s="8">
        <v>149</v>
      </c>
      <c r="D98" s="8">
        <v>1004</v>
      </c>
      <c r="E98" s="11" t="s">
        <v>34</v>
      </c>
      <c r="F98" s="8">
        <v>521</v>
      </c>
      <c r="G98" s="9"/>
      <c r="H98" s="22"/>
      <c r="I98" s="23"/>
      <c r="K98" s="1"/>
    </row>
    <row r="99" spans="1:11" ht="33" hidden="1" x14ac:dyDescent="0.25">
      <c r="A99" s="38"/>
      <c r="B99" s="10" t="s">
        <v>61</v>
      </c>
      <c r="C99" s="8">
        <v>149</v>
      </c>
      <c r="D99" s="8">
        <v>1004</v>
      </c>
      <c r="E99" s="11" t="s">
        <v>34</v>
      </c>
      <c r="F99" s="8">
        <v>521</v>
      </c>
      <c r="G99" s="9"/>
      <c r="H99" s="22"/>
      <c r="I99" s="23"/>
      <c r="K99" s="1"/>
    </row>
    <row r="100" spans="1:11" ht="49.5" hidden="1" x14ac:dyDescent="0.25">
      <c r="A100" s="38"/>
      <c r="B100" s="10" t="s">
        <v>62</v>
      </c>
      <c r="C100" s="8">
        <v>149</v>
      </c>
      <c r="D100" s="8">
        <v>1004</v>
      </c>
      <c r="E100" s="11" t="s">
        <v>34</v>
      </c>
      <c r="F100" s="8">
        <v>521</v>
      </c>
      <c r="G100" s="9"/>
      <c r="H100" s="22"/>
      <c r="I100" s="23"/>
      <c r="K100" s="1"/>
    </row>
    <row r="101" spans="1:11" ht="49.5" x14ac:dyDescent="0.25">
      <c r="A101" s="38"/>
      <c r="B101" s="10" t="s">
        <v>63</v>
      </c>
      <c r="C101" s="8">
        <v>149</v>
      </c>
      <c r="D101" s="8">
        <v>1004</v>
      </c>
      <c r="E101" s="11" t="s">
        <v>34</v>
      </c>
      <c r="F101" s="8">
        <v>521</v>
      </c>
      <c r="G101" s="9">
        <v>197550.8</v>
      </c>
      <c r="H101" s="22">
        <v>240264.5</v>
      </c>
      <c r="I101" s="23">
        <v>230875.927</v>
      </c>
      <c r="K101" s="1"/>
    </row>
    <row r="102" spans="1:11" ht="49.5" x14ac:dyDescent="0.25">
      <c r="A102" s="38"/>
      <c r="B102" s="31" t="s">
        <v>64</v>
      </c>
      <c r="C102" s="32">
        <v>149</v>
      </c>
      <c r="D102" s="32">
        <v>1004</v>
      </c>
      <c r="E102" s="33" t="s">
        <v>34</v>
      </c>
      <c r="F102" s="32">
        <v>521</v>
      </c>
      <c r="G102" s="34">
        <v>0</v>
      </c>
      <c r="H102" s="35">
        <v>53338.9</v>
      </c>
      <c r="I102" s="36">
        <v>51709.949000000001</v>
      </c>
      <c r="K102" s="1"/>
    </row>
    <row r="103" spans="1:11" ht="33" hidden="1" x14ac:dyDescent="0.25">
      <c r="A103" s="38"/>
      <c r="B103" s="10" t="s">
        <v>65</v>
      </c>
      <c r="C103" s="8">
        <v>149</v>
      </c>
      <c r="D103" s="8">
        <v>1004</v>
      </c>
      <c r="E103" s="11" t="s">
        <v>34</v>
      </c>
      <c r="F103" s="8">
        <v>521</v>
      </c>
      <c r="G103" s="9"/>
      <c r="H103" s="22"/>
      <c r="I103" s="23"/>
      <c r="K103" s="1"/>
    </row>
    <row r="104" spans="1:11" ht="33" x14ac:dyDescent="0.25">
      <c r="A104" s="38"/>
      <c r="B104" s="10" t="s">
        <v>66</v>
      </c>
      <c r="C104" s="8">
        <v>149</v>
      </c>
      <c r="D104" s="8">
        <v>1004</v>
      </c>
      <c r="E104" s="11" t="s">
        <v>34</v>
      </c>
      <c r="F104" s="8">
        <v>521</v>
      </c>
      <c r="G104" s="9">
        <v>625746.19999999995</v>
      </c>
      <c r="H104" s="22">
        <v>643410.5</v>
      </c>
      <c r="I104" s="23">
        <v>643410.49899999995</v>
      </c>
      <c r="K104" s="1"/>
    </row>
    <row r="105" spans="1:11" ht="39" customHeight="1" x14ac:dyDescent="0.25">
      <c r="A105" s="38" t="s">
        <v>23</v>
      </c>
      <c r="B105" s="7" t="s">
        <v>59</v>
      </c>
      <c r="C105" s="11" t="s">
        <v>32</v>
      </c>
      <c r="D105" s="8" t="s">
        <v>35</v>
      </c>
      <c r="E105" s="11" t="s">
        <v>68</v>
      </c>
      <c r="F105" s="8">
        <v>521</v>
      </c>
      <c r="G105" s="9">
        <f>SUM(G107:G113)</f>
        <v>393136.6</v>
      </c>
      <c r="H105" s="22">
        <f t="shared" ref="H105:I105" si="32">SUM(H107:H113)</f>
        <v>393136.6</v>
      </c>
      <c r="I105" s="22">
        <f t="shared" si="32"/>
        <v>366472.79999999993</v>
      </c>
      <c r="K105" s="1"/>
    </row>
    <row r="106" spans="1:11" ht="16.5" customHeight="1" x14ac:dyDescent="0.25">
      <c r="A106" s="38"/>
      <c r="B106" s="10" t="s">
        <v>13</v>
      </c>
      <c r="C106" s="11"/>
      <c r="D106" s="8"/>
      <c r="E106" s="8"/>
      <c r="F106" s="8"/>
      <c r="H106" s="24"/>
      <c r="I106" s="23"/>
    </row>
    <row r="107" spans="1:11" ht="33" customHeight="1" x14ac:dyDescent="0.25">
      <c r="A107" s="38"/>
      <c r="B107" s="10" t="s">
        <v>60</v>
      </c>
      <c r="C107" s="11" t="s">
        <v>32</v>
      </c>
      <c r="D107" s="8" t="s">
        <v>35</v>
      </c>
      <c r="E107" s="11" t="s">
        <v>68</v>
      </c>
      <c r="F107" s="8">
        <v>521</v>
      </c>
      <c r="G107" s="9">
        <v>107870.39999999999</v>
      </c>
      <c r="H107" s="22">
        <v>107870.39999999999</v>
      </c>
      <c r="I107" s="22">
        <v>107863.6</v>
      </c>
      <c r="K107" s="1"/>
    </row>
    <row r="108" spans="1:11" ht="36" customHeight="1" x14ac:dyDescent="0.25">
      <c r="A108" s="38"/>
      <c r="B108" s="10" t="s">
        <v>61</v>
      </c>
      <c r="C108" s="11" t="s">
        <v>32</v>
      </c>
      <c r="D108" s="8" t="s">
        <v>35</v>
      </c>
      <c r="E108" s="11" t="s">
        <v>68</v>
      </c>
      <c r="F108" s="8">
        <v>521</v>
      </c>
      <c r="G108" s="9">
        <v>34440.300000000003</v>
      </c>
      <c r="H108" s="22">
        <v>34440.300000000003</v>
      </c>
      <c r="I108" s="22">
        <v>7578.2</v>
      </c>
      <c r="K108" s="1"/>
    </row>
    <row r="109" spans="1:11" ht="33.75" customHeight="1" x14ac:dyDescent="0.25">
      <c r="A109" s="38"/>
      <c r="B109" s="10" t="s">
        <v>62</v>
      </c>
      <c r="C109" s="11" t="s">
        <v>32</v>
      </c>
      <c r="D109" s="8" t="s">
        <v>35</v>
      </c>
      <c r="E109" s="11" t="s">
        <v>68</v>
      </c>
      <c r="F109" s="8">
        <v>521</v>
      </c>
      <c r="G109" s="9">
        <v>43143.5</v>
      </c>
      <c r="H109" s="22">
        <v>43143.5</v>
      </c>
      <c r="I109" s="22">
        <v>43143.5</v>
      </c>
      <c r="K109" s="1"/>
    </row>
    <row r="110" spans="1:11" ht="51.75" customHeight="1" x14ac:dyDescent="0.25">
      <c r="A110" s="38"/>
      <c r="B110" s="10" t="s">
        <v>63</v>
      </c>
      <c r="C110" s="11" t="s">
        <v>32</v>
      </c>
      <c r="D110" s="8" t="s">
        <v>35</v>
      </c>
      <c r="E110" s="11" t="s">
        <v>68</v>
      </c>
      <c r="F110" s="8">
        <v>521</v>
      </c>
      <c r="G110" s="9">
        <v>17696.3</v>
      </c>
      <c r="H110" s="22">
        <v>17696.3</v>
      </c>
      <c r="I110" s="22">
        <v>17901.400000000001</v>
      </c>
      <c r="K110" s="1"/>
    </row>
    <row r="111" spans="1:11" ht="34.5" customHeight="1" x14ac:dyDescent="0.25">
      <c r="A111" s="38"/>
      <c r="B111" s="10" t="s">
        <v>64</v>
      </c>
      <c r="C111" s="11" t="s">
        <v>32</v>
      </c>
      <c r="D111" s="8" t="s">
        <v>35</v>
      </c>
      <c r="E111" s="11" t="s">
        <v>68</v>
      </c>
      <c r="F111" s="8">
        <v>521</v>
      </c>
      <c r="G111" s="9">
        <v>36213.699999999997</v>
      </c>
      <c r="H111" s="22">
        <v>36213.699999999997</v>
      </c>
      <c r="I111" s="22">
        <v>36213.699999999997</v>
      </c>
      <c r="K111" s="1"/>
    </row>
    <row r="112" spans="1:11" ht="34.5" customHeight="1" x14ac:dyDescent="0.25">
      <c r="A112" s="38"/>
      <c r="B112" s="10" t="s">
        <v>65</v>
      </c>
      <c r="C112" s="11" t="s">
        <v>32</v>
      </c>
      <c r="D112" s="8" t="s">
        <v>35</v>
      </c>
      <c r="E112" s="11" t="s">
        <v>68</v>
      </c>
      <c r="F112" s="8">
        <v>521</v>
      </c>
      <c r="G112" s="9">
        <v>49372.800000000003</v>
      </c>
      <c r="H112" s="22">
        <v>49372.800000000003</v>
      </c>
      <c r="I112" s="22">
        <v>49372.800000000003</v>
      </c>
      <c r="K112" s="1"/>
    </row>
    <row r="113" spans="1:11" ht="33" customHeight="1" x14ac:dyDescent="0.25">
      <c r="A113" s="38"/>
      <c r="B113" s="10" t="s">
        <v>66</v>
      </c>
      <c r="C113" s="11" t="s">
        <v>32</v>
      </c>
      <c r="D113" s="8" t="s">
        <v>35</v>
      </c>
      <c r="E113" s="11" t="s">
        <v>68</v>
      </c>
      <c r="F113" s="8">
        <v>521</v>
      </c>
      <c r="G113" s="9">
        <v>104399.6</v>
      </c>
      <c r="H113" s="30">
        <v>104399.6</v>
      </c>
      <c r="I113" s="30">
        <v>104399.6</v>
      </c>
      <c r="K113" s="1"/>
    </row>
    <row r="114" spans="1:11" ht="49.5" x14ac:dyDescent="0.25">
      <c r="A114" s="38" t="s">
        <v>23</v>
      </c>
      <c r="B114" s="7" t="s">
        <v>59</v>
      </c>
      <c r="C114" s="11" t="s">
        <v>32</v>
      </c>
      <c r="D114" s="8" t="s">
        <v>35</v>
      </c>
      <c r="E114" s="8" t="s">
        <v>36</v>
      </c>
      <c r="F114" s="8" t="s">
        <v>37</v>
      </c>
      <c r="G114" s="9">
        <f>SUM(G116:G122)</f>
        <v>32494.299999999996</v>
      </c>
      <c r="H114" s="22">
        <f t="shared" ref="H114:I114" si="33">SUM(H116:H122)</f>
        <v>29359</v>
      </c>
      <c r="I114" s="22">
        <f t="shared" si="33"/>
        <v>27866.600000000002</v>
      </c>
    </row>
    <row r="115" spans="1:11" ht="16.5" x14ac:dyDescent="0.25">
      <c r="A115" s="38"/>
      <c r="B115" s="10" t="s">
        <v>13</v>
      </c>
      <c r="C115" s="11"/>
      <c r="D115" s="8"/>
      <c r="E115" s="8"/>
      <c r="F115" s="8"/>
      <c r="H115" s="22"/>
      <c r="I115" s="23"/>
    </row>
    <row r="116" spans="1:11" ht="33" x14ac:dyDescent="0.25">
      <c r="A116" s="38"/>
      <c r="B116" s="10" t="s">
        <v>60</v>
      </c>
      <c r="C116" s="11" t="s">
        <v>32</v>
      </c>
      <c r="D116" s="8" t="s">
        <v>35</v>
      </c>
      <c r="E116" s="8" t="s">
        <v>36</v>
      </c>
      <c r="F116" s="8" t="s">
        <v>37</v>
      </c>
      <c r="G116" s="9">
        <v>7921.9</v>
      </c>
      <c r="H116" s="22">
        <v>7974.7</v>
      </c>
      <c r="I116" s="22">
        <v>7905.6</v>
      </c>
    </row>
    <row r="117" spans="1:11" ht="33" x14ac:dyDescent="0.25">
      <c r="A117" s="38"/>
      <c r="B117" s="10" t="s">
        <v>61</v>
      </c>
      <c r="C117" s="11" t="s">
        <v>32</v>
      </c>
      <c r="D117" s="8" t="s">
        <v>35</v>
      </c>
      <c r="E117" s="8" t="s">
        <v>36</v>
      </c>
      <c r="F117" s="8" t="s">
        <v>37</v>
      </c>
      <c r="G117" s="9">
        <v>3306.4</v>
      </c>
      <c r="H117" s="22">
        <v>1009.5</v>
      </c>
      <c r="I117" s="22">
        <v>912.3</v>
      </c>
    </row>
    <row r="118" spans="1:11" ht="49.5" x14ac:dyDescent="0.25">
      <c r="A118" s="38"/>
      <c r="B118" s="10" t="s">
        <v>62</v>
      </c>
      <c r="C118" s="11" t="s">
        <v>32</v>
      </c>
      <c r="D118" s="8" t="s">
        <v>35</v>
      </c>
      <c r="E118" s="8" t="s">
        <v>36</v>
      </c>
      <c r="F118" s="8" t="s">
        <v>37</v>
      </c>
      <c r="G118" s="9">
        <v>1950.5</v>
      </c>
      <c r="H118" s="22">
        <v>1953.5</v>
      </c>
      <c r="I118" s="22">
        <v>1951.5</v>
      </c>
    </row>
    <row r="119" spans="1:11" ht="49.5" x14ac:dyDescent="0.25">
      <c r="A119" s="38"/>
      <c r="B119" s="10" t="s">
        <v>63</v>
      </c>
      <c r="C119" s="11" t="s">
        <v>32</v>
      </c>
      <c r="D119" s="8" t="s">
        <v>35</v>
      </c>
      <c r="E119" s="8" t="s">
        <v>36</v>
      </c>
      <c r="F119" s="8" t="s">
        <v>37</v>
      </c>
      <c r="G119" s="9">
        <v>2039.9</v>
      </c>
      <c r="H119" s="22">
        <v>1478.2</v>
      </c>
      <c r="I119" s="22">
        <v>1478.2</v>
      </c>
    </row>
    <row r="120" spans="1:11" ht="49.5" x14ac:dyDescent="0.25">
      <c r="A120" s="38"/>
      <c r="B120" s="10" t="s">
        <v>64</v>
      </c>
      <c r="C120" s="11" t="s">
        <v>32</v>
      </c>
      <c r="D120" s="8" t="s">
        <v>35</v>
      </c>
      <c r="E120" s="8" t="s">
        <v>36</v>
      </c>
      <c r="F120" s="8" t="s">
        <v>37</v>
      </c>
      <c r="G120" s="9">
        <v>3015.2</v>
      </c>
      <c r="H120" s="22">
        <v>3154.1</v>
      </c>
      <c r="I120" s="22">
        <v>2394</v>
      </c>
    </row>
    <row r="121" spans="1:11" ht="33" x14ac:dyDescent="0.25">
      <c r="A121" s="38"/>
      <c r="B121" s="10" t="s">
        <v>65</v>
      </c>
      <c r="C121" s="11" t="s">
        <v>32</v>
      </c>
      <c r="D121" s="8" t="s">
        <v>35</v>
      </c>
      <c r="E121" s="8" t="s">
        <v>36</v>
      </c>
      <c r="F121" s="8" t="s">
        <v>37</v>
      </c>
      <c r="G121" s="9">
        <v>4876.3999999999996</v>
      </c>
      <c r="H121" s="22">
        <v>4259.6000000000004</v>
      </c>
      <c r="I121" s="22">
        <v>3922.3</v>
      </c>
    </row>
    <row r="122" spans="1:11" ht="33" x14ac:dyDescent="0.25">
      <c r="A122" s="38"/>
      <c r="B122" s="10" t="s">
        <v>66</v>
      </c>
      <c r="C122" s="11" t="s">
        <v>32</v>
      </c>
      <c r="D122" s="8" t="s">
        <v>35</v>
      </c>
      <c r="E122" s="8" t="s">
        <v>36</v>
      </c>
      <c r="F122" s="8" t="s">
        <v>37</v>
      </c>
      <c r="G122" s="9">
        <v>9384</v>
      </c>
      <c r="H122" s="22">
        <v>9529.4</v>
      </c>
      <c r="I122" s="22">
        <v>9302.7000000000007</v>
      </c>
    </row>
  </sheetData>
  <autoFilter ref="A5:I122"/>
  <mergeCells count="19">
    <mergeCell ref="A51:A59"/>
    <mergeCell ref="A60:A68"/>
    <mergeCell ref="A69:A77"/>
    <mergeCell ref="A78:A86"/>
    <mergeCell ref="A87:A95"/>
    <mergeCell ref="A96:A104"/>
    <mergeCell ref="A114:A122"/>
    <mergeCell ref="A1:I1"/>
    <mergeCell ref="A2:I2"/>
    <mergeCell ref="A3:A4"/>
    <mergeCell ref="B3:B4"/>
    <mergeCell ref="C3:F3"/>
    <mergeCell ref="G3:I3"/>
    <mergeCell ref="A105:A113"/>
    <mergeCell ref="A6:A14"/>
    <mergeCell ref="A15:A23"/>
    <mergeCell ref="A24:A32"/>
    <mergeCell ref="A33:A41"/>
    <mergeCell ref="A42:A50"/>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7" zoomScaleNormal="87" workbookViewId="0">
      <selection activeCell="G4" sqref="G4"/>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9" width="18.7109375" style="1" customWidth="1"/>
    <col min="11" max="11" width="21.85546875" customWidth="1"/>
  </cols>
  <sheetData>
    <row r="1" spans="1:11" ht="27.75" customHeight="1" x14ac:dyDescent="0.3">
      <c r="A1" s="40"/>
      <c r="B1" s="41"/>
      <c r="C1" s="41"/>
      <c r="D1" s="41"/>
      <c r="E1" s="41"/>
      <c r="F1" s="41"/>
      <c r="G1" s="41"/>
      <c r="H1" s="41"/>
      <c r="I1" s="42"/>
    </row>
    <row r="2" spans="1:11" ht="48" customHeight="1" x14ac:dyDescent="0.25">
      <c r="A2" s="43" t="s">
        <v>75</v>
      </c>
      <c r="B2" s="44"/>
      <c r="C2" s="44"/>
      <c r="D2" s="44"/>
      <c r="E2" s="44"/>
      <c r="F2" s="44"/>
      <c r="G2" s="44"/>
      <c r="H2" s="44"/>
      <c r="I2" s="45"/>
    </row>
    <row r="3" spans="1:11" x14ac:dyDescent="0.25">
      <c r="A3" s="46" t="s">
        <v>31</v>
      </c>
      <c r="B3" s="47" t="s">
        <v>45</v>
      </c>
      <c r="C3" s="48" t="s">
        <v>30</v>
      </c>
      <c r="D3" s="48"/>
      <c r="E3" s="48"/>
      <c r="F3" s="48"/>
      <c r="G3" s="49" t="s">
        <v>29</v>
      </c>
      <c r="H3" s="49"/>
      <c r="I3" s="50"/>
    </row>
    <row r="4" spans="1:11" ht="189.75" customHeight="1" x14ac:dyDescent="0.25">
      <c r="A4" s="46"/>
      <c r="B4" s="48"/>
      <c r="C4" s="2" t="s">
        <v>28</v>
      </c>
      <c r="D4" s="2" t="s">
        <v>27</v>
      </c>
      <c r="E4" s="2" t="s">
        <v>26</v>
      </c>
      <c r="F4" s="2" t="s">
        <v>25</v>
      </c>
      <c r="G4" s="16" t="s">
        <v>48</v>
      </c>
      <c r="H4" s="16" t="s">
        <v>49</v>
      </c>
      <c r="I4" s="3" t="s">
        <v>24</v>
      </c>
    </row>
    <row r="5" spans="1:11" x14ac:dyDescent="0.25">
      <c r="A5" s="4">
        <v>1</v>
      </c>
      <c r="B5" s="2">
        <v>2</v>
      </c>
      <c r="C5" s="2">
        <v>3</v>
      </c>
      <c r="D5" s="2">
        <v>4</v>
      </c>
      <c r="E5" s="2">
        <v>5</v>
      </c>
      <c r="F5" s="2">
        <v>6</v>
      </c>
      <c r="G5" s="2">
        <v>7</v>
      </c>
      <c r="H5" s="2">
        <v>8</v>
      </c>
      <c r="I5" s="5">
        <v>9</v>
      </c>
    </row>
    <row r="6" spans="1:11" ht="69.75" customHeight="1" x14ac:dyDescent="0.25">
      <c r="A6" s="6" t="s">
        <v>0</v>
      </c>
      <c r="B6" s="7" t="s">
        <v>56</v>
      </c>
      <c r="C6" s="8" t="s">
        <v>10</v>
      </c>
      <c r="D6" s="8" t="s">
        <v>10</v>
      </c>
      <c r="E6" s="8" t="s">
        <v>10</v>
      </c>
      <c r="F6" s="8" t="s">
        <v>10</v>
      </c>
      <c r="G6" s="22">
        <f>SUM(G7+G13)</f>
        <v>1212505.2000000002</v>
      </c>
      <c r="H6" s="22">
        <f t="shared" ref="H6:I6" si="0">SUM(H7+H13)</f>
        <v>1141910.28058</v>
      </c>
      <c r="I6" s="22">
        <f t="shared" si="0"/>
        <v>1137803.1890800002</v>
      </c>
      <c r="K6" s="1"/>
    </row>
    <row r="7" spans="1:11" ht="59.25" customHeight="1" x14ac:dyDescent="0.25">
      <c r="A7" s="6" t="s">
        <v>14</v>
      </c>
      <c r="B7" s="7" t="s">
        <v>56</v>
      </c>
      <c r="C7" s="8" t="s">
        <v>10</v>
      </c>
      <c r="D7" s="8" t="s">
        <v>10</v>
      </c>
      <c r="E7" s="8" t="s">
        <v>10</v>
      </c>
      <c r="F7" s="8" t="s">
        <v>10</v>
      </c>
      <c r="G7" s="22">
        <f>SUM(G8:G12)</f>
        <v>563765.4</v>
      </c>
      <c r="H7" s="22">
        <f t="shared" ref="H7:I7" si="1">SUM(H8:H12)</f>
        <v>565164.44653000007</v>
      </c>
      <c r="I7" s="22">
        <f t="shared" si="1"/>
        <v>563830.36735000007</v>
      </c>
      <c r="K7" s="1"/>
    </row>
    <row r="8" spans="1:11" ht="231.75" customHeight="1" x14ac:dyDescent="0.25">
      <c r="A8" s="6" t="s">
        <v>15</v>
      </c>
      <c r="B8" s="7" t="s">
        <v>56</v>
      </c>
      <c r="C8" s="8">
        <v>150</v>
      </c>
      <c r="D8" s="8">
        <v>1003</v>
      </c>
      <c r="E8" s="11" t="s">
        <v>40</v>
      </c>
      <c r="F8" s="8">
        <v>530</v>
      </c>
      <c r="G8" s="22">
        <v>20568.400000000001</v>
      </c>
      <c r="H8" s="22">
        <v>22568.400000000001</v>
      </c>
      <c r="I8" s="22">
        <v>22565.3</v>
      </c>
      <c r="K8" s="1"/>
    </row>
    <row r="9" spans="1:11" ht="56.25" hidden="1" customHeight="1" x14ac:dyDescent="0.25">
      <c r="A9" s="6" t="s">
        <v>16</v>
      </c>
      <c r="B9" s="7" t="s">
        <v>56</v>
      </c>
      <c r="C9" s="8">
        <v>149</v>
      </c>
      <c r="D9" s="8">
        <v>1001</v>
      </c>
      <c r="E9" s="11" t="s">
        <v>38</v>
      </c>
      <c r="F9" s="8">
        <v>540</v>
      </c>
      <c r="G9" s="22"/>
      <c r="H9" s="22"/>
      <c r="I9" s="23"/>
      <c r="K9" s="1"/>
    </row>
    <row r="10" spans="1:11" ht="152.25" customHeight="1" x14ac:dyDescent="0.25">
      <c r="A10" s="6" t="s">
        <v>17</v>
      </c>
      <c r="B10" s="7" t="s">
        <v>56</v>
      </c>
      <c r="C10" s="8">
        <v>149</v>
      </c>
      <c r="D10" s="8">
        <v>1003</v>
      </c>
      <c r="E10" s="11" t="s">
        <v>39</v>
      </c>
      <c r="F10" s="8">
        <v>530</v>
      </c>
      <c r="G10" s="22">
        <v>505277</v>
      </c>
      <c r="H10" s="22">
        <v>505277</v>
      </c>
      <c r="I10" s="23">
        <v>503946.02081999998</v>
      </c>
      <c r="K10" s="1"/>
    </row>
    <row r="11" spans="1:11" ht="217.5" customHeight="1" x14ac:dyDescent="0.25">
      <c r="A11" s="6" t="s">
        <v>18</v>
      </c>
      <c r="B11" s="7" t="s">
        <v>56</v>
      </c>
      <c r="C11" s="8">
        <v>388</v>
      </c>
      <c r="D11" s="8">
        <v>1003</v>
      </c>
      <c r="E11" s="11" t="s">
        <v>41</v>
      </c>
      <c r="F11" s="8">
        <v>530</v>
      </c>
      <c r="G11" s="22">
        <v>37864</v>
      </c>
      <c r="H11" s="22">
        <v>37263.04653</v>
      </c>
      <c r="I11" s="22">
        <v>37263.04653</v>
      </c>
      <c r="K11" s="1"/>
    </row>
    <row r="12" spans="1:11" ht="233.25" customHeight="1" x14ac:dyDescent="0.25">
      <c r="A12" s="6" t="s">
        <v>19</v>
      </c>
      <c r="B12" s="7" t="s">
        <v>56</v>
      </c>
      <c r="C12" s="11" t="s">
        <v>33</v>
      </c>
      <c r="D12" s="8">
        <v>1003</v>
      </c>
      <c r="E12" s="11" t="s">
        <v>42</v>
      </c>
      <c r="F12" s="8">
        <v>530</v>
      </c>
      <c r="G12" s="22">
        <v>56</v>
      </c>
      <c r="H12" s="22">
        <v>56</v>
      </c>
      <c r="I12" s="22">
        <v>56</v>
      </c>
      <c r="K12" s="1"/>
    </row>
    <row r="13" spans="1:11" ht="48.75" customHeight="1" x14ac:dyDescent="0.25">
      <c r="A13" s="6" t="s">
        <v>11</v>
      </c>
      <c r="B13" s="7" t="s">
        <v>56</v>
      </c>
      <c r="C13" s="8" t="s">
        <v>10</v>
      </c>
      <c r="D13" s="8" t="s">
        <v>10</v>
      </c>
      <c r="E13" s="8" t="s">
        <v>10</v>
      </c>
      <c r="F13" s="8" t="s">
        <v>10</v>
      </c>
      <c r="G13" s="22">
        <f>SUM(G14:G18)</f>
        <v>648739.80000000005</v>
      </c>
      <c r="H13" s="22">
        <f t="shared" ref="H13:I13" si="2">SUM(H14:H18)</f>
        <v>576745.83404999995</v>
      </c>
      <c r="I13" s="22">
        <f t="shared" si="2"/>
        <v>573972.82173000008</v>
      </c>
      <c r="K13" s="1"/>
    </row>
    <row r="14" spans="1:11" ht="333.75" customHeight="1" x14ac:dyDescent="0.25">
      <c r="A14" s="6" t="s">
        <v>20</v>
      </c>
      <c r="B14" s="7" t="s">
        <v>56</v>
      </c>
      <c r="C14" s="8">
        <v>149</v>
      </c>
      <c r="D14" s="11">
        <v>1004</v>
      </c>
      <c r="E14" s="11" t="s">
        <v>44</v>
      </c>
      <c r="F14" s="11">
        <v>530</v>
      </c>
      <c r="G14" s="22">
        <v>441344.8</v>
      </c>
      <c r="H14" s="22">
        <v>391682.43404999998</v>
      </c>
      <c r="I14" s="23">
        <v>391675.78483000002</v>
      </c>
      <c r="K14" s="1"/>
    </row>
    <row r="15" spans="1:11" ht="312.75" customHeight="1" x14ac:dyDescent="0.25">
      <c r="A15" s="6" t="s">
        <v>21</v>
      </c>
      <c r="B15" s="7" t="s">
        <v>56</v>
      </c>
      <c r="C15" s="8">
        <v>149</v>
      </c>
      <c r="D15" s="8">
        <v>1004</v>
      </c>
      <c r="E15" s="11" t="s">
        <v>43</v>
      </c>
      <c r="F15" s="8">
        <v>530</v>
      </c>
      <c r="G15" s="22">
        <v>6639.3</v>
      </c>
      <c r="H15" s="22">
        <v>3888.8</v>
      </c>
      <c r="I15" s="23">
        <v>3734.97748</v>
      </c>
      <c r="K15" s="1"/>
    </row>
    <row r="16" spans="1:11" ht="165.75" customHeight="1" x14ac:dyDescent="0.25">
      <c r="A16" s="6" t="s">
        <v>22</v>
      </c>
      <c r="B16" s="7" t="s">
        <v>56</v>
      </c>
      <c r="C16" s="8">
        <v>149</v>
      </c>
      <c r="D16" s="8">
        <v>1004</v>
      </c>
      <c r="E16" s="11" t="s">
        <v>34</v>
      </c>
      <c r="F16" s="8">
        <v>521</v>
      </c>
      <c r="G16" s="22">
        <v>138525.20000000001</v>
      </c>
      <c r="H16" s="22">
        <v>127254.3</v>
      </c>
      <c r="I16" s="23">
        <v>124778.75942</v>
      </c>
      <c r="K16" s="1"/>
    </row>
    <row r="17" spans="1:11" ht="148.5" x14ac:dyDescent="0.25">
      <c r="A17" s="19" t="s">
        <v>70</v>
      </c>
      <c r="B17" s="7" t="s">
        <v>56</v>
      </c>
      <c r="C17" s="11" t="s">
        <v>32</v>
      </c>
      <c r="D17" s="8" t="s">
        <v>35</v>
      </c>
      <c r="E17" s="11" t="s">
        <v>68</v>
      </c>
      <c r="F17" s="8">
        <v>521</v>
      </c>
      <c r="G17" s="22">
        <v>54010.5</v>
      </c>
      <c r="H17" s="22">
        <v>45790.5</v>
      </c>
      <c r="I17" s="23">
        <v>45684.9</v>
      </c>
      <c r="K17" s="1"/>
    </row>
    <row r="18" spans="1:11" ht="232.5" customHeight="1" x14ac:dyDescent="0.25">
      <c r="A18" s="6" t="s">
        <v>23</v>
      </c>
      <c r="B18" s="7" t="s">
        <v>56</v>
      </c>
      <c r="C18" s="11" t="s">
        <v>32</v>
      </c>
      <c r="D18" s="8" t="s">
        <v>35</v>
      </c>
      <c r="E18" s="8" t="s">
        <v>36</v>
      </c>
      <c r="F18" s="8" t="s">
        <v>37</v>
      </c>
      <c r="G18" s="22">
        <v>8220</v>
      </c>
      <c r="H18" s="22">
        <v>8129.8</v>
      </c>
      <c r="I18" s="22">
        <v>8098.4</v>
      </c>
      <c r="K18" s="1"/>
    </row>
  </sheetData>
  <autoFilter ref="A5:I18"/>
  <mergeCells count="6">
    <mergeCell ref="A1:I1"/>
    <mergeCell ref="A2:I2"/>
    <mergeCell ref="A3:A4"/>
    <mergeCell ref="B3:B4"/>
    <mergeCell ref="C3:F3"/>
    <mergeCell ref="G3:I3"/>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7" zoomScale="87" zoomScaleNormal="87" workbookViewId="0">
      <selection activeCell="L15" sqref="L15"/>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9" width="18.7109375" style="1" customWidth="1"/>
    <col min="11" max="11" width="21.85546875" customWidth="1"/>
  </cols>
  <sheetData>
    <row r="1" spans="1:11" ht="27.75" customHeight="1" x14ac:dyDescent="0.3">
      <c r="A1" s="40"/>
      <c r="B1" s="41"/>
      <c r="C1" s="41"/>
      <c r="D1" s="41"/>
      <c r="E1" s="41"/>
      <c r="F1" s="41"/>
      <c r="G1" s="41"/>
      <c r="H1" s="41"/>
      <c r="I1" s="42"/>
    </row>
    <row r="2" spans="1:11" ht="48" customHeight="1" x14ac:dyDescent="0.25">
      <c r="A2" s="43" t="s">
        <v>77</v>
      </c>
      <c r="B2" s="44"/>
      <c r="C2" s="44"/>
      <c r="D2" s="44"/>
      <c r="E2" s="44"/>
      <c r="F2" s="44"/>
      <c r="G2" s="44"/>
      <c r="H2" s="44"/>
      <c r="I2" s="45"/>
    </row>
    <row r="3" spans="1:11" x14ac:dyDescent="0.25">
      <c r="A3" s="46" t="s">
        <v>31</v>
      </c>
      <c r="B3" s="47" t="s">
        <v>45</v>
      </c>
      <c r="C3" s="48" t="s">
        <v>30</v>
      </c>
      <c r="D3" s="48"/>
      <c r="E3" s="48"/>
      <c r="F3" s="48"/>
      <c r="G3" s="49" t="s">
        <v>29</v>
      </c>
      <c r="H3" s="49"/>
      <c r="I3" s="50"/>
    </row>
    <row r="4" spans="1:11" ht="136.5" customHeight="1" x14ac:dyDescent="0.25">
      <c r="A4" s="46"/>
      <c r="B4" s="48"/>
      <c r="C4" s="2" t="s">
        <v>28</v>
      </c>
      <c r="D4" s="2" t="s">
        <v>27</v>
      </c>
      <c r="E4" s="2" t="s">
        <v>26</v>
      </c>
      <c r="F4" s="2" t="s">
        <v>25</v>
      </c>
      <c r="G4" s="16" t="s">
        <v>48</v>
      </c>
      <c r="H4" s="16" t="s">
        <v>49</v>
      </c>
      <c r="I4" s="3" t="s">
        <v>24</v>
      </c>
    </row>
    <row r="5" spans="1:11" x14ac:dyDescent="0.25">
      <c r="A5" s="4">
        <v>1</v>
      </c>
      <c r="B5" s="2">
        <v>2</v>
      </c>
      <c r="C5" s="2">
        <v>3</v>
      </c>
      <c r="D5" s="2">
        <v>4</v>
      </c>
      <c r="E5" s="2">
        <v>5</v>
      </c>
      <c r="F5" s="2">
        <v>6</v>
      </c>
      <c r="G5" s="2">
        <v>7</v>
      </c>
      <c r="H5" s="2">
        <v>8</v>
      </c>
      <c r="I5" s="5">
        <v>9</v>
      </c>
    </row>
    <row r="6" spans="1:11" ht="69.75" customHeight="1" x14ac:dyDescent="0.25">
      <c r="A6" s="6" t="s">
        <v>0</v>
      </c>
      <c r="B6" s="7" t="s">
        <v>57</v>
      </c>
      <c r="C6" s="8" t="s">
        <v>10</v>
      </c>
      <c r="D6" s="8" t="s">
        <v>10</v>
      </c>
      <c r="E6" s="8" t="s">
        <v>10</v>
      </c>
      <c r="F6" s="8" t="s">
        <v>10</v>
      </c>
      <c r="G6" s="22">
        <f>SUM(G7+G13)</f>
        <v>2399261.5999999996</v>
      </c>
      <c r="H6" s="22">
        <f t="shared" ref="H6:I6" si="0">SUM(H7+H13)</f>
        <v>2403662.4325700002</v>
      </c>
      <c r="I6" s="22">
        <f t="shared" si="0"/>
        <v>2391412.9389999998</v>
      </c>
      <c r="K6" s="1"/>
    </row>
    <row r="7" spans="1:11" ht="59.25" customHeight="1" x14ac:dyDescent="0.25">
      <c r="A7" s="6" t="s">
        <v>14</v>
      </c>
      <c r="B7" s="7" t="s">
        <v>57</v>
      </c>
      <c r="C7" s="8" t="s">
        <v>10</v>
      </c>
      <c r="D7" s="8" t="s">
        <v>10</v>
      </c>
      <c r="E7" s="8" t="s">
        <v>10</v>
      </c>
      <c r="F7" s="8" t="s">
        <v>10</v>
      </c>
      <c r="G7" s="22">
        <f>SUM(G8:G12)</f>
        <v>495349.3</v>
      </c>
      <c r="H7" s="22">
        <f t="shared" ref="H7:I7" si="1">SUM(H8:H12)</f>
        <v>670108.35656999995</v>
      </c>
      <c r="I7" s="22">
        <f t="shared" si="1"/>
        <v>664593.25783999998</v>
      </c>
      <c r="K7" s="1"/>
    </row>
    <row r="8" spans="1:11" ht="231.75" customHeight="1" x14ac:dyDescent="0.25">
      <c r="A8" s="6" t="s">
        <v>15</v>
      </c>
      <c r="B8" s="7" t="s">
        <v>57</v>
      </c>
      <c r="C8" s="8">
        <v>150</v>
      </c>
      <c r="D8" s="8">
        <v>1003</v>
      </c>
      <c r="E8" s="11" t="s">
        <v>40</v>
      </c>
      <c r="F8" s="8">
        <v>530</v>
      </c>
      <c r="G8" s="22">
        <v>34578.699999999997</v>
      </c>
      <c r="H8" s="22">
        <v>30860</v>
      </c>
      <c r="I8" s="22">
        <v>30859.01</v>
      </c>
      <c r="K8" s="1"/>
    </row>
    <row r="9" spans="1:11" ht="56.25" hidden="1" customHeight="1" x14ac:dyDescent="0.25">
      <c r="A9" s="6" t="s">
        <v>16</v>
      </c>
      <c r="B9" s="7" t="s">
        <v>57</v>
      </c>
      <c r="C9" s="8">
        <v>149</v>
      </c>
      <c r="D9" s="8">
        <v>1001</v>
      </c>
      <c r="E9" s="11" t="s">
        <v>38</v>
      </c>
      <c r="F9" s="8">
        <v>540</v>
      </c>
      <c r="G9" s="22"/>
      <c r="H9" s="22"/>
      <c r="I9" s="23"/>
      <c r="K9" s="1"/>
    </row>
    <row r="10" spans="1:11" ht="152.25" customHeight="1" x14ac:dyDescent="0.25">
      <c r="A10" s="6" t="s">
        <v>17</v>
      </c>
      <c r="B10" s="7" t="s">
        <v>57</v>
      </c>
      <c r="C10" s="8">
        <v>149</v>
      </c>
      <c r="D10" s="8">
        <v>1003</v>
      </c>
      <c r="E10" s="11" t="s">
        <v>39</v>
      </c>
      <c r="F10" s="8">
        <v>530</v>
      </c>
      <c r="G10" s="22">
        <v>380154.1</v>
      </c>
      <c r="H10" s="22">
        <v>555070</v>
      </c>
      <c r="I10" s="23">
        <v>550438.52130999998</v>
      </c>
      <c r="K10" s="1"/>
    </row>
    <row r="11" spans="1:11" ht="217.5" customHeight="1" x14ac:dyDescent="0.25">
      <c r="A11" s="6" t="s">
        <v>18</v>
      </c>
      <c r="B11" s="7" t="s">
        <v>57</v>
      </c>
      <c r="C11" s="8">
        <v>388</v>
      </c>
      <c r="D11" s="8">
        <v>1003</v>
      </c>
      <c r="E11" s="11" t="s">
        <v>41</v>
      </c>
      <c r="F11" s="8">
        <v>530</v>
      </c>
      <c r="G11" s="22">
        <v>80590.8</v>
      </c>
      <c r="H11" s="22">
        <v>84152.656570000006</v>
      </c>
      <c r="I11" s="22">
        <v>83270.026530000003</v>
      </c>
      <c r="K11" s="1"/>
    </row>
    <row r="12" spans="1:11" ht="233.25" customHeight="1" x14ac:dyDescent="0.25">
      <c r="A12" s="6" t="s">
        <v>19</v>
      </c>
      <c r="B12" s="7" t="s">
        <v>57</v>
      </c>
      <c r="C12" s="11" t="s">
        <v>33</v>
      </c>
      <c r="D12" s="8">
        <v>1003</v>
      </c>
      <c r="E12" s="11" t="s">
        <v>42</v>
      </c>
      <c r="F12" s="8">
        <v>530</v>
      </c>
      <c r="G12" s="22">
        <v>25.7</v>
      </c>
      <c r="H12" s="22">
        <v>25.7</v>
      </c>
      <c r="I12" s="22">
        <v>25.7</v>
      </c>
      <c r="K12" s="1"/>
    </row>
    <row r="13" spans="1:11" ht="48.75" customHeight="1" x14ac:dyDescent="0.25">
      <c r="A13" s="6" t="s">
        <v>11</v>
      </c>
      <c r="B13" s="7" t="s">
        <v>57</v>
      </c>
      <c r="C13" s="8" t="s">
        <v>10</v>
      </c>
      <c r="D13" s="8" t="s">
        <v>10</v>
      </c>
      <c r="E13" s="8" t="s">
        <v>10</v>
      </c>
      <c r="F13" s="8" t="s">
        <v>10</v>
      </c>
      <c r="G13" s="22">
        <f>SUM(G14:G18)</f>
        <v>1903912.2999999998</v>
      </c>
      <c r="H13" s="22">
        <f>SUM(H14:H17)</f>
        <v>1733554.0760000001</v>
      </c>
      <c r="I13" s="22">
        <f t="shared" ref="I13" si="2">SUM(I14:I17)</f>
        <v>1726819.6811599999</v>
      </c>
      <c r="K13" s="1"/>
    </row>
    <row r="14" spans="1:11" ht="333.75" customHeight="1" x14ac:dyDescent="0.25">
      <c r="A14" s="6" t="s">
        <v>20</v>
      </c>
      <c r="B14" s="7" t="s">
        <v>57</v>
      </c>
      <c r="C14" s="8">
        <v>149</v>
      </c>
      <c r="D14" s="11">
        <v>1004</v>
      </c>
      <c r="E14" s="11" t="s">
        <v>44</v>
      </c>
      <c r="F14" s="11">
        <v>530</v>
      </c>
      <c r="G14" s="22">
        <v>1222961.3999999999</v>
      </c>
      <c r="H14" s="22">
        <v>1097886</v>
      </c>
      <c r="I14" s="23">
        <v>1095241.0093499999</v>
      </c>
      <c r="K14" s="1"/>
    </row>
    <row r="15" spans="1:11" ht="312.75" customHeight="1" x14ac:dyDescent="0.25">
      <c r="A15" s="6" t="s">
        <v>21</v>
      </c>
      <c r="B15" s="7" t="s">
        <v>57</v>
      </c>
      <c r="C15" s="8">
        <v>149</v>
      </c>
      <c r="D15" s="8">
        <v>1004</v>
      </c>
      <c r="E15" s="11" t="s">
        <v>43</v>
      </c>
      <c r="F15" s="8">
        <v>530</v>
      </c>
      <c r="G15" s="22">
        <v>12582.9</v>
      </c>
      <c r="H15" s="22">
        <v>14181.976000000001</v>
      </c>
      <c r="I15" s="23">
        <v>14181.97502</v>
      </c>
      <c r="K15" s="1"/>
    </row>
    <row r="16" spans="1:11" ht="165.75" customHeight="1" x14ac:dyDescent="0.25">
      <c r="A16" s="6" t="s">
        <v>22</v>
      </c>
      <c r="B16" s="7" t="s">
        <v>57</v>
      </c>
      <c r="C16" s="8">
        <v>149</v>
      </c>
      <c r="D16" s="8">
        <v>1004</v>
      </c>
      <c r="E16" s="11" t="s">
        <v>34</v>
      </c>
      <c r="F16" s="8">
        <v>521</v>
      </c>
      <c r="G16" s="22">
        <v>616629.80000000005</v>
      </c>
      <c r="H16" s="22">
        <v>580555.80000000005</v>
      </c>
      <c r="I16" s="23">
        <v>580555.69678999996</v>
      </c>
      <c r="K16" s="1"/>
    </row>
    <row r="17" spans="1:11" ht="232.5" customHeight="1" x14ac:dyDescent="0.25">
      <c r="A17" s="6" t="s">
        <v>23</v>
      </c>
      <c r="B17" s="7" t="s">
        <v>57</v>
      </c>
      <c r="C17" s="11" t="s">
        <v>32</v>
      </c>
      <c r="D17" s="8" t="s">
        <v>35</v>
      </c>
      <c r="E17" s="11" t="s">
        <v>69</v>
      </c>
      <c r="F17" s="8">
        <v>521</v>
      </c>
      <c r="G17" s="22">
        <v>40930.300000000003</v>
      </c>
      <c r="H17" s="22">
        <v>40930.300000000003</v>
      </c>
      <c r="I17" s="22">
        <v>36841</v>
      </c>
      <c r="K17" s="1"/>
    </row>
    <row r="18" spans="1:11" ht="247.5" x14ac:dyDescent="0.25">
      <c r="A18" s="19" t="s">
        <v>23</v>
      </c>
      <c r="B18" s="7" t="s">
        <v>57</v>
      </c>
      <c r="C18" s="11" t="s">
        <v>32</v>
      </c>
      <c r="D18" s="8" t="s">
        <v>35</v>
      </c>
      <c r="E18" s="8" t="s">
        <v>36</v>
      </c>
      <c r="F18" s="8" t="s">
        <v>37</v>
      </c>
      <c r="G18" s="22">
        <v>10807.9</v>
      </c>
      <c r="H18" s="22">
        <v>14864.8</v>
      </c>
      <c r="I18" s="22">
        <v>13605.2</v>
      </c>
    </row>
  </sheetData>
  <autoFilter ref="A5:I17"/>
  <mergeCells count="6">
    <mergeCell ref="A1:I1"/>
    <mergeCell ref="A2:I2"/>
    <mergeCell ref="A3:A4"/>
    <mergeCell ref="B3:B4"/>
    <mergeCell ref="C3:F3"/>
    <mergeCell ref="G3:I3"/>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87" zoomScaleNormal="87" workbookViewId="0">
      <selection activeCell="G6" sqref="G6"/>
    </sheetView>
  </sheetViews>
  <sheetFormatPr defaultRowHeight="15" x14ac:dyDescent="0.25"/>
  <cols>
    <col min="1" max="1" width="33.28515625" customWidth="1"/>
    <col min="2" max="2" width="21.85546875" customWidth="1"/>
    <col min="3" max="4" width="12.42578125" customWidth="1"/>
    <col min="5" max="5" width="21.42578125" customWidth="1"/>
    <col min="6" max="6" width="12.42578125" customWidth="1"/>
    <col min="7" max="9" width="18.7109375" style="1" customWidth="1"/>
    <col min="11" max="11" width="21.85546875" customWidth="1"/>
  </cols>
  <sheetData>
    <row r="1" spans="1:11" ht="27.75" customHeight="1" x14ac:dyDescent="0.3">
      <c r="A1" s="40"/>
      <c r="B1" s="41"/>
      <c r="C1" s="41"/>
      <c r="D1" s="41"/>
      <c r="E1" s="41"/>
      <c r="F1" s="41"/>
      <c r="G1" s="41"/>
      <c r="H1" s="41"/>
      <c r="I1" s="42"/>
    </row>
    <row r="2" spans="1:11" ht="48" customHeight="1" x14ac:dyDescent="0.25">
      <c r="A2" s="43" t="s">
        <v>76</v>
      </c>
      <c r="B2" s="44"/>
      <c r="C2" s="44"/>
      <c r="D2" s="44"/>
      <c r="E2" s="44"/>
      <c r="F2" s="44"/>
      <c r="G2" s="44"/>
      <c r="H2" s="44"/>
      <c r="I2" s="45"/>
    </row>
    <row r="3" spans="1:11" x14ac:dyDescent="0.25">
      <c r="A3" s="46" t="s">
        <v>31</v>
      </c>
      <c r="B3" s="47" t="s">
        <v>45</v>
      </c>
      <c r="C3" s="48" t="s">
        <v>30</v>
      </c>
      <c r="D3" s="48"/>
      <c r="E3" s="48"/>
      <c r="F3" s="48"/>
      <c r="G3" s="49" t="s">
        <v>29</v>
      </c>
      <c r="H3" s="49"/>
      <c r="I3" s="50"/>
    </row>
    <row r="4" spans="1:11" ht="189.75" customHeight="1" x14ac:dyDescent="0.25">
      <c r="A4" s="46"/>
      <c r="B4" s="48"/>
      <c r="C4" s="2" t="s">
        <v>28</v>
      </c>
      <c r="D4" s="2" t="s">
        <v>27</v>
      </c>
      <c r="E4" s="2" t="s">
        <v>26</v>
      </c>
      <c r="F4" s="2" t="s">
        <v>25</v>
      </c>
      <c r="G4" s="16" t="s">
        <v>48</v>
      </c>
      <c r="H4" s="16" t="s">
        <v>49</v>
      </c>
      <c r="I4" s="3" t="s">
        <v>24</v>
      </c>
    </row>
    <row r="5" spans="1:11" x14ac:dyDescent="0.25">
      <c r="A5" s="4">
        <v>1</v>
      </c>
      <c r="B5" s="2">
        <v>2</v>
      </c>
      <c r="C5" s="2">
        <v>3</v>
      </c>
      <c r="D5" s="2">
        <v>4</v>
      </c>
      <c r="E5" s="2">
        <v>5</v>
      </c>
      <c r="F5" s="2">
        <v>6</v>
      </c>
      <c r="G5" s="2">
        <v>7</v>
      </c>
      <c r="H5" s="2">
        <v>8</v>
      </c>
      <c r="I5" s="5">
        <v>9</v>
      </c>
    </row>
    <row r="6" spans="1:11" ht="69.75" customHeight="1" x14ac:dyDescent="0.25">
      <c r="A6" s="6" t="s">
        <v>0</v>
      </c>
      <c r="B6" s="7" t="s">
        <v>58</v>
      </c>
      <c r="C6" s="8" t="s">
        <v>10</v>
      </c>
      <c r="D6" s="8" t="s">
        <v>10</v>
      </c>
      <c r="E6" s="8" t="s">
        <v>10</v>
      </c>
      <c r="F6" s="8" t="s">
        <v>10</v>
      </c>
      <c r="G6" s="9">
        <f>SUM(G7+G12)</f>
        <v>379688.19999999995</v>
      </c>
      <c r="H6" s="35">
        <f>SUM(H7+H12)</f>
        <v>103877693.68857001</v>
      </c>
      <c r="I6" s="35">
        <f>SUM(I7+I12)</f>
        <v>102788075.70302001</v>
      </c>
      <c r="K6" s="1"/>
    </row>
    <row r="7" spans="1:11" ht="59.25" customHeight="1" x14ac:dyDescent="0.25">
      <c r="A7" s="6" t="s">
        <v>14</v>
      </c>
      <c r="B7" s="7" t="s">
        <v>58</v>
      </c>
      <c r="C7" s="8" t="s">
        <v>10</v>
      </c>
      <c r="D7" s="8" t="s">
        <v>10</v>
      </c>
      <c r="E7" s="8" t="s">
        <v>10</v>
      </c>
      <c r="F7" s="8" t="s">
        <v>10</v>
      </c>
      <c r="G7" s="9">
        <f>SUM(G8:G11)</f>
        <v>65042.899999999994</v>
      </c>
      <c r="H7" s="35">
        <f>SUM(H8:H11)</f>
        <v>103579983.90087001</v>
      </c>
      <c r="I7" s="35">
        <f>SUM(I8:I11)</f>
        <v>102506430.66087</v>
      </c>
      <c r="K7" s="1"/>
    </row>
    <row r="8" spans="1:11" ht="231.75" customHeight="1" x14ac:dyDescent="0.25">
      <c r="A8" s="6" t="s">
        <v>15</v>
      </c>
      <c r="B8" s="7" t="s">
        <v>58</v>
      </c>
      <c r="C8" s="8">
        <v>150</v>
      </c>
      <c r="D8" s="8">
        <v>1003</v>
      </c>
      <c r="E8" s="11" t="s">
        <v>40</v>
      </c>
      <c r="F8" s="8">
        <v>530</v>
      </c>
      <c r="G8" s="9">
        <v>5391.7</v>
      </c>
      <c r="H8" s="22">
        <v>5391.7</v>
      </c>
      <c r="I8" s="22">
        <v>5358.8</v>
      </c>
      <c r="K8" s="1"/>
    </row>
    <row r="9" spans="1:11" ht="152.25" customHeight="1" x14ac:dyDescent="0.25">
      <c r="A9" s="6" t="s">
        <v>17</v>
      </c>
      <c r="B9" s="7" t="s">
        <v>58</v>
      </c>
      <c r="C9" s="8">
        <v>149</v>
      </c>
      <c r="D9" s="8">
        <v>1003</v>
      </c>
      <c r="E9" s="11" t="s">
        <v>39</v>
      </c>
      <c r="F9" s="8">
        <v>530</v>
      </c>
      <c r="G9" s="9">
        <v>46659.199999999997</v>
      </c>
      <c r="H9" s="22">
        <v>103561500</v>
      </c>
      <c r="I9" s="23">
        <v>102487979.66</v>
      </c>
      <c r="K9" s="1"/>
    </row>
    <row r="10" spans="1:11" ht="217.5" customHeight="1" x14ac:dyDescent="0.25">
      <c r="A10" s="6" t="s">
        <v>18</v>
      </c>
      <c r="B10" s="7" t="s">
        <v>58</v>
      </c>
      <c r="C10" s="8">
        <v>388</v>
      </c>
      <c r="D10" s="8">
        <v>1003</v>
      </c>
      <c r="E10" s="11" t="s">
        <v>41</v>
      </c>
      <c r="F10" s="8">
        <v>530</v>
      </c>
      <c r="G10" s="9">
        <v>12976.5</v>
      </c>
      <c r="H10" s="22">
        <v>13076.700870000001</v>
      </c>
      <c r="I10" s="22">
        <v>13076.700870000001</v>
      </c>
      <c r="K10" s="1"/>
    </row>
    <row r="11" spans="1:11" ht="233.25" customHeight="1" x14ac:dyDescent="0.25">
      <c r="A11" s="6" t="s">
        <v>19</v>
      </c>
      <c r="B11" s="7" t="s">
        <v>58</v>
      </c>
      <c r="C11" s="11" t="s">
        <v>33</v>
      </c>
      <c r="D11" s="8">
        <v>1003</v>
      </c>
      <c r="E11" s="11" t="s">
        <v>42</v>
      </c>
      <c r="F11" s="8">
        <v>530</v>
      </c>
      <c r="G11" s="9">
        <v>15.5</v>
      </c>
      <c r="H11" s="9">
        <v>15.5</v>
      </c>
      <c r="I11" s="9">
        <v>15.5</v>
      </c>
      <c r="K11" s="1"/>
    </row>
    <row r="12" spans="1:11" ht="48.75" customHeight="1" x14ac:dyDescent="0.25">
      <c r="A12" s="6" t="s">
        <v>11</v>
      </c>
      <c r="B12" s="7" t="s">
        <v>58</v>
      </c>
      <c r="C12" s="8" t="s">
        <v>10</v>
      </c>
      <c r="D12" s="8" t="s">
        <v>10</v>
      </c>
      <c r="E12" s="8" t="s">
        <v>10</v>
      </c>
      <c r="F12" s="8" t="s">
        <v>10</v>
      </c>
      <c r="G12" s="9">
        <f>SUM(G13:G17)</f>
        <v>314645.3</v>
      </c>
      <c r="H12" s="22">
        <f>SUM(H13:H16)</f>
        <v>297709.78769999999</v>
      </c>
      <c r="I12" s="22">
        <f t="shared" ref="I12" si="0">SUM(I13:I16)</f>
        <v>281645.04214999999</v>
      </c>
      <c r="K12" s="1"/>
    </row>
    <row r="13" spans="1:11" ht="333.75" customHeight="1" x14ac:dyDescent="0.25">
      <c r="A13" s="6" t="s">
        <v>20</v>
      </c>
      <c r="B13" s="7" t="s">
        <v>58</v>
      </c>
      <c r="C13" s="8">
        <v>149</v>
      </c>
      <c r="D13" s="11">
        <v>1004</v>
      </c>
      <c r="E13" s="11" t="s">
        <v>44</v>
      </c>
      <c r="F13" s="11">
        <v>530</v>
      </c>
      <c r="G13" s="9">
        <v>224235.5</v>
      </c>
      <c r="H13" s="22">
        <v>201123.9</v>
      </c>
      <c r="I13" s="23">
        <v>196823.19255000001</v>
      </c>
      <c r="K13" s="1"/>
    </row>
    <row r="14" spans="1:11" ht="312.75" customHeight="1" x14ac:dyDescent="0.25">
      <c r="A14" s="6" t="s">
        <v>21</v>
      </c>
      <c r="B14" s="7" t="s">
        <v>58</v>
      </c>
      <c r="C14" s="8">
        <v>149</v>
      </c>
      <c r="D14" s="8">
        <v>1004</v>
      </c>
      <c r="E14" s="11" t="s">
        <v>43</v>
      </c>
      <c r="F14" s="8">
        <v>530</v>
      </c>
      <c r="G14" s="9">
        <v>2627.9</v>
      </c>
      <c r="H14" s="22">
        <v>2473.9877000000001</v>
      </c>
      <c r="I14" s="23">
        <v>2438.03874</v>
      </c>
      <c r="K14" s="1"/>
    </row>
    <row r="15" spans="1:11" ht="165.75" customHeight="1" x14ac:dyDescent="0.25">
      <c r="A15" s="6" t="s">
        <v>22</v>
      </c>
      <c r="B15" s="7" t="s">
        <v>58</v>
      </c>
      <c r="C15" s="8">
        <v>149</v>
      </c>
      <c r="D15" s="8">
        <v>1004</v>
      </c>
      <c r="E15" s="11" t="s">
        <v>34</v>
      </c>
      <c r="F15" s="8">
        <v>521</v>
      </c>
      <c r="G15" s="9">
        <v>68756.899999999994</v>
      </c>
      <c r="H15" s="22">
        <v>77246.5</v>
      </c>
      <c r="I15" s="23">
        <v>76360.410860000004</v>
      </c>
      <c r="K15" s="1"/>
    </row>
    <row r="16" spans="1:11" ht="232.5" customHeight="1" x14ac:dyDescent="0.25">
      <c r="A16" s="6" t="s">
        <v>23</v>
      </c>
      <c r="B16" s="7" t="s">
        <v>58</v>
      </c>
      <c r="C16" s="11" t="s">
        <v>32</v>
      </c>
      <c r="D16" s="8" t="s">
        <v>35</v>
      </c>
      <c r="E16" s="11" t="s">
        <v>69</v>
      </c>
      <c r="F16" s="8">
        <v>521</v>
      </c>
      <c r="G16" s="28">
        <v>16865.400000000001</v>
      </c>
      <c r="H16" s="27">
        <v>16865.400000000001</v>
      </c>
      <c r="I16" s="37">
        <v>6023.4</v>
      </c>
    </row>
    <row r="17" spans="1:9" ht="247.5" x14ac:dyDescent="0.25">
      <c r="A17" s="19" t="s">
        <v>23</v>
      </c>
      <c r="B17" s="7" t="s">
        <v>58</v>
      </c>
      <c r="C17" s="11" t="s">
        <v>32</v>
      </c>
      <c r="D17" s="8" t="s">
        <v>35</v>
      </c>
      <c r="E17" s="8" t="s">
        <v>36</v>
      </c>
      <c r="F17" s="8" t="s">
        <v>37</v>
      </c>
      <c r="G17" s="28">
        <v>2159.6</v>
      </c>
      <c r="H17" s="27">
        <v>1691.9</v>
      </c>
      <c r="I17" s="37">
        <v>1579</v>
      </c>
    </row>
  </sheetData>
  <autoFilter ref="A5:I16"/>
  <mergeCells count="6">
    <mergeCell ref="A1:I1"/>
    <mergeCell ref="A2:I2"/>
    <mergeCell ref="A3:A4"/>
    <mergeCell ref="B3:B4"/>
    <mergeCell ref="C3:F3"/>
    <mergeCell ref="G3:I3"/>
  </mergeCells>
  <pageMargins left="0.23622047244094488" right="0.23622047244094488" top="0.3543307086614173" bottom="0.3543307086614173" header="0.31496062992125984" footer="0.31496062992125984"/>
  <pageSetup paperSize="9" scale="80" orientation="landscape" horizontalDpi="300" verticalDpi="30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Таблица 20 ДАЛЬВОСТОК</vt:lpstr>
      <vt:lpstr>Байкальский регион</vt:lpstr>
      <vt:lpstr>Арктическая зона</vt:lpstr>
      <vt:lpstr>СКФО</vt:lpstr>
      <vt:lpstr>Калининградская область</vt:lpstr>
      <vt:lpstr>Республика Крым</vt:lpstr>
      <vt:lpstr>Севастополь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OgerchukEV</dc:creator>
  <cp:lastModifiedBy>Огерчук Евгения Владиславовна</cp:lastModifiedBy>
  <cp:lastPrinted>2019-04-24T09:59:34Z</cp:lastPrinted>
  <dcterms:created xsi:type="dcterms:W3CDTF">2018-04-18T13:55:25Z</dcterms:created>
  <dcterms:modified xsi:type="dcterms:W3CDTF">2019-04-25T14:29:55Z</dcterms:modified>
</cp:coreProperties>
</file>