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Уточненный ГОДОВОЙ ОТЧЕТ 2019 год\"/>
    </mc:Choice>
  </mc:AlternateContent>
  <bookViews>
    <workbookView xWindow="0" yWindow="0" windowWidth="28770" windowHeight="12060" firstSheet="8" activeTab="17"/>
  </bookViews>
  <sheets>
    <sheet name="ДФО" sheetId="21" r:id="rId1"/>
    <sheet name="ДФО 1" sheetId="4" r:id="rId2"/>
    <sheet name="ДФО 2" sheetId="10" r:id="rId3"/>
    <sheet name="Арктика" sheetId="22" r:id="rId4"/>
    <sheet name="Арктика 1" sheetId="6" r:id="rId5"/>
    <sheet name="Арктика 2" sheetId="3" r:id="rId6"/>
    <sheet name="СКФО" sheetId="23" r:id="rId7"/>
    <sheet name="СКФО 1" sheetId="7" r:id="rId8"/>
    <sheet name="СКФО 2" sheetId="11" r:id="rId9"/>
    <sheet name="Калининград" sheetId="24" r:id="rId10"/>
    <sheet name="Калининград 1" sheetId="8" r:id="rId11"/>
    <sheet name="Калининград 2" sheetId="12" r:id="rId12"/>
    <sheet name="Р. Крым " sheetId="25" r:id="rId13"/>
    <sheet name="Крым 1" sheetId="9" r:id="rId14"/>
    <sheet name="Крым 2" sheetId="13" r:id="rId15"/>
    <sheet name="Севастополь" sheetId="20" r:id="rId16"/>
    <sheet name="Севастополь 1" sheetId="2" r:id="rId17"/>
    <sheet name="Севастополь 2" sheetId="14" r:id="rId18"/>
  </sheets>
  <definedNames>
    <definedName name="_edn1" localSheetId="3">Арктика!$A$37</definedName>
    <definedName name="_edn1" localSheetId="0">ДФО!$A$52</definedName>
    <definedName name="_edn1" localSheetId="9">Калининград!$A$31</definedName>
    <definedName name="_edn1" localSheetId="12">'Р. Крым '!$A$31</definedName>
    <definedName name="_edn1" localSheetId="15">Севастополь!$A$31</definedName>
    <definedName name="_edn1" localSheetId="6">СКФО!$A$44</definedName>
    <definedName name="_edn2" localSheetId="3">Арктика!#REF!</definedName>
    <definedName name="_edn2" localSheetId="0">ДФО!#REF!</definedName>
    <definedName name="_edn2" localSheetId="9">Калининград!#REF!</definedName>
    <definedName name="_edn2" localSheetId="12">'Р. Крым '!#REF!</definedName>
    <definedName name="_edn2" localSheetId="15">Севастополь!#REF!</definedName>
    <definedName name="_edn2" localSheetId="6">СКФО!#REF!</definedName>
    <definedName name="_edn3" localSheetId="3">Арктика!#REF!</definedName>
    <definedName name="_edn3" localSheetId="0">ДФО!#REF!</definedName>
    <definedName name="_edn3" localSheetId="9">Калининград!#REF!</definedName>
    <definedName name="_edn3" localSheetId="12">'Р. Крым '!#REF!</definedName>
    <definedName name="_edn3" localSheetId="15">Севастополь!#REF!</definedName>
    <definedName name="_edn3" localSheetId="6">СКФО!#REF!</definedName>
    <definedName name="_edn4" localSheetId="3">Арктика!#REF!</definedName>
    <definedName name="_edn4" localSheetId="0">ДФО!#REF!</definedName>
    <definedName name="_edn4" localSheetId="9">Калининград!#REF!</definedName>
    <definedName name="_edn4" localSheetId="12">'Р. Крым '!#REF!</definedName>
    <definedName name="_edn4" localSheetId="15">Севастополь!#REF!</definedName>
    <definedName name="_edn4" localSheetId="6">СКФО!#REF!</definedName>
    <definedName name="_edn5" localSheetId="3">Арктика!#REF!</definedName>
    <definedName name="_edn5" localSheetId="0">ДФО!#REF!</definedName>
    <definedName name="_edn5" localSheetId="9">Калининград!#REF!</definedName>
    <definedName name="_edn5" localSheetId="12">'Р. Крым '!#REF!</definedName>
    <definedName name="_edn5" localSheetId="15">Севастополь!#REF!</definedName>
    <definedName name="_edn5" localSheetId="6">СКФО!#REF!</definedName>
    <definedName name="_edn6" localSheetId="3">Арктика!#REF!</definedName>
    <definedName name="_edn6" localSheetId="0">ДФО!#REF!</definedName>
    <definedName name="_edn6" localSheetId="9">Калининград!#REF!</definedName>
    <definedName name="_edn6" localSheetId="12">'Р. Крым '!#REF!</definedName>
    <definedName name="_edn6" localSheetId="15">Севастополь!#REF!</definedName>
    <definedName name="_edn6" localSheetId="6">СКФО!#REF!</definedName>
    <definedName name="_ednref1" localSheetId="3">Арктика!$C$9</definedName>
    <definedName name="_ednref1" localSheetId="0">ДФО!$C$9</definedName>
    <definedName name="_ednref1" localSheetId="9">Калининград!$C$9</definedName>
    <definedName name="_ednref1" localSheetId="12">'Р. Крым '!$C$9</definedName>
    <definedName name="_ednref1" localSheetId="15">Севастополь!$C$9</definedName>
    <definedName name="_ednref1" localSheetId="6">СКФО!$C$9</definedName>
    <definedName name="_ednref2" localSheetId="3">Арктика!$C$10</definedName>
    <definedName name="_ednref2" localSheetId="0">ДФО!$C$10</definedName>
    <definedName name="_ednref2" localSheetId="9">Калининград!$C$10</definedName>
    <definedName name="_ednref2" localSheetId="12">'Р. Крым '!$C$10</definedName>
    <definedName name="_ednref2" localSheetId="15">Севастополь!$C$10</definedName>
    <definedName name="_ednref2" localSheetId="6">СКФО!$C$10</definedName>
    <definedName name="_ednref3" localSheetId="3">Арктика!$A$16</definedName>
    <definedName name="_ednref3" localSheetId="0">ДФО!$A$16</definedName>
    <definedName name="_ednref3" localSheetId="9">Калининград!$A$16</definedName>
    <definedName name="_ednref3" localSheetId="12">'Р. Крым '!$A$16</definedName>
    <definedName name="_ednref3" localSheetId="15">Севастополь!$A$16</definedName>
    <definedName name="_ednref3" localSheetId="6">СКФО!$A$16</definedName>
    <definedName name="_ednref4" localSheetId="3">Арктика!$B$21</definedName>
    <definedName name="_ednref4" localSheetId="0">ДФО!#REF!</definedName>
    <definedName name="_ednref4" localSheetId="9">Калининград!#REF!</definedName>
    <definedName name="_ednref4" localSheetId="12">'Р. Крым '!#REF!</definedName>
    <definedName name="_ednref4" localSheetId="15">Севастополь!#REF!</definedName>
    <definedName name="_ednref4" localSheetId="6">СКФО!#REF!</definedName>
    <definedName name="_ednref5" localSheetId="3">Арктика!$A$22</definedName>
    <definedName name="_ednref5" localSheetId="0">ДФО!$A$30</definedName>
    <definedName name="_ednref5" localSheetId="9">Калининград!$A$19</definedName>
    <definedName name="_ednref5" localSheetId="12">'Р. Крым '!$A$19</definedName>
    <definedName name="_ednref5" localSheetId="15">Севастополь!$A$19</definedName>
    <definedName name="_ednref5" localSheetId="6">СКФО!$A$26</definedName>
    <definedName name="_ednref6" localSheetId="3">Арктика!$A$26</definedName>
    <definedName name="_ednref6" localSheetId="0">ДФО!$A$33</definedName>
    <definedName name="_ednref6" localSheetId="9">Калининград!$A$23</definedName>
    <definedName name="_ednref6" localSheetId="12">'Р. Крым '!$A$23</definedName>
    <definedName name="_ednref6" localSheetId="15">Севастополь!$A$23</definedName>
    <definedName name="_ednref6" localSheetId="6">СКФО!$A$29</definedName>
    <definedName name="_xlnm._FilterDatabase" localSheetId="4" hidden="1">'Арктика 1'!$A$9:$E$85</definedName>
    <definedName name="_xlnm._FilterDatabase" localSheetId="1" hidden="1">'ДФО 1'!$A$9:$E$260</definedName>
    <definedName name="_xlnm._FilterDatabase" localSheetId="13" hidden="1">'Крым 1'!$A$9:$I$31</definedName>
    <definedName name="_xlnm._FilterDatabase" localSheetId="16" hidden="1">'Севастополь 1'!$A$9:$I$27</definedName>
    <definedName name="_xlnm._FilterDatabase" localSheetId="7" hidden="1">'СКФО 1'!$A$9:$E$147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7" i="23" l="1"/>
  <c r="D87" i="23"/>
  <c r="D77" i="23"/>
  <c r="E77" i="23"/>
  <c r="C77" i="23"/>
  <c r="E67" i="23"/>
  <c r="D67" i="23"/>
  <c r="E57" i="23"/>
  <c r="D57" i="23"/>
  <c r="D47" i="23"/>
  <c r="E47" i="23"/>
  <c r="C47" i="23"/>
  <c r="E31" i="23"/>
  <c r="D31" i="23"/>
  <c r="C31" i="23"/>
  <c r="D18" i="23"/>
  <c r="E18" i="23"/>
  <c r="C18" i="23"/>
  <c r="E64" i="22"/>
  <c r="D64" i="22"/>
  <c r="D58" i="22"/>
  <c r="E58" i="22"/>
  <c r="C58" i="22"/>
  <c r="E52" i="22"/>
  <c r="D52" i="22"/>
  <c r="E46" i="22"/>
  <c r="D46" i="22"/>
  <c r="D40" i="22"/>
  <c r="E40" i="22"/>
  <c r="C40" i="22"/>
  <c r="E28" i="22"/>
  <c r="D28" i="22"/>
  <c r="C28" i="22"/>
  <c r="D18" i="22"/>
  <c r="E18" i="22"/>
  <c r="C18" i="22"/>
  <c r="E139" i="21"/>
  <c r="D139" i="21"/>
  <c r="E143" i="21"/>
  <c r="D143" i="21"/>
  <c r="E131" i="21"/>
  <c r="D131" i="21"/>
  <c r="E111" i="21"/>
  <c r="D111" i="21"/>
  <c r="D97" i="21"/>
  <c r="E97" i="21"/>
  <c r="C97" i="21"/>
  <c r="E83" i="21"/>
  <c r="D83" i="21"/>
  <c r="E69" i="21"/>
  <c r="D69" i="21"/>
  <c r="D55" i="21"/>
  <c r="E55" i="21"/>
  <c r="C55" i="21"/>
  <c r="D18" i="21"/>
  <c r="E18" i="21"/>
  <c r="C18" i="21"/>
  <c r="D65" i="11"/>
  <c r="C65" i="11"/>
  <c r="D9" i="11"/>
  <c r="C9" i="11"/>
  <c r="D57" i="11"/>
  <c r="C57" i="11"/>
  <c r="D49" i="11"/>
  <c r="C49" i="11"/>
  <c r="D41" i="11"/>
  <c r="C41" i="11"/>
  <c r="D33" i="11"/>
  <c r="C33" i="11"/>
  <c r="D25" i="11"/>
  <c r="C25" i="11"/>
  <c r="D17" i="11"/>
  <c r="C17" i="11"/>
  <c r="D9" i="3"/>
  <c r="C9" i="3"/>
  <c r="D17" i="3"/>
  <c r="C17" i="3"/>
  <c r="D25" i="3"/>
  <c r="C25" i="3"/>
  <c r="D33" i="3"/>
  <c r="C33" i="3"/>
  <c r="D9" i="12"/>
  <c r="C9" i="12"/>
  <c r="D9" i="13"/>
  <c r="C9" i="13"/>
  <c r="D9" i="14"/>
  <c r="C9" i="14"/>
  <c r="D41" i="10"/>
  <c r="C41" i="10"/>
  <c r="D33" i="10"/>
  <c r="C33" i="10"/>
  <c r="D25" i="10"/>
  <c r="C25" i="10"/>
  <c r="D17" i="10"/>
  <c r="C17" i="10"/>
  <c r="D9" i="10"/>
  <c r="C9" i="10"/>
  <c r="D49" i="10"/>
  <c r="C49" i="10"/>
  <c r="D57" i="10"/>
  <c r="C57" i="10"/>
  <c r="D65" i="10"/>
  <c r="C65" i="10"/>
  <c r="D73" i="10"/>
  <c r="C73" i="10"/>
  <c r="D81" i="10"/>
  <c r="C81" i="10"/>
  <c r="D89" i="10"/>
  <c r="C89" i="10"/>
  <c r="D97" i="10"/>
  <c r="C97" i="10"/>
  <c r="D12" i="9"/>
  <c r="D18" i="9"/>
  <c r="D11" i="9"/>
  <c r="D23" i="9"/>
  <c r="D20" i="9"/>
  <c r="D28" i="9"/>
  <c r="D10" i="9"/>
  <c r="E12" i="9"/>
  <c r="E11" i="9"/>
  <c r="E23" i="9"/>
  <c r="E20" i="9"/>
  <c r="E28" i="9"/>
  <c r="E10" i="9"/>
  <c r="C11" i="9"/>
  <c r="C20" i="9"/>
  <c r="C10" i="9"/>
  <c r="D12" i="2"/>
  <c r="D18" i="2"/>
  <c r="D11" i="2"/>
  <c r="D23" i="2"/>
  <c r="D20" i="2"/>
  <c r="D10" i="2"/>
  <c r="E12" i="2"/>
  <c r="E11" i="2"/>
  <c r="E23" i="2"/>
  <c r="E20" i="2"/>
  <c r="E10" i="2"/>
  <c r="C11" i="2"/>
  <c r="C10" i="2"/>
  <c r="D11" i="8"/>
  <c r="D20" i="8"/>
  <c r="D10" i="8"/>
  <c r="E11" i="8"/>
  <c r="E20" i="8"/>
  <c r="E10" i="8"/>
  <c r="C11" i="8"/>
  <c r="C10" i="8"/>
  <c r="D29" i="7"/>
  <c r="D21" i="7"/>
  <c r="D99" i="7"/>
  <c r="D91" i="7"/>
  <c r="D13" i="7"/>
  <c r="E29" i="7"/>
  <c r="E21" i="7"/>
  <c r="E99" i="7"/>
  <c r="E91" i="7"/>
  <c r="E13" i="7"/>
  <c r="C21" i="7"/>
  <c r="C13" i="7"/>
  <c r="C22" i="7"/>
  <c r="C14" i="7"/>
  <c r="C19" i="7"/>
  <c r="C11" i="7"/>
  <c r="C18" i="7"/>
  <c r="C10" i="7"/>
  <c r="C25" i="7"/>
  <c r="C17" i="7"/>
  <c r="C24" i="7"/>
  <c r="C16" i="7"/>
  <c r="C20" i="7"/>
  <c r="C12" i="7"/>
  <c r="E44" i="7"/>
  <c r="D44" i="7"/>
  <c r="C23" i="7"/>
  <c r="C15" i="7"/>
  <c r="D97" i="7"/>
  <c r="D89" i="7"/>
  <c r="E97" i="7"/>
  <c r="E89" i="7"/>
  <c r="D98" i="7"/>
  <c r="D90" i="7"/>
  <c r="E98" i="7"/>
  <c r="E90" i="7"/>
  <c r="D100" i="7"/>
  <c r="D92" i="7"/>
  <c r="E100" i="7"/>
  <c r="E92" i="7"/>
  <c r="D101" i="7"/>
  <c r="D93" i="7"/>
  <c r="E101" i="7"/>
  <c r="D102" i="7"/>
  <c r="D94" i="7"/>
  <c r="E102" i="7"/>
  <c r="E94" i="7"/>
  <c r="E103" i="7"/>
  <c r="E95" i="7"/>
  <c r="E104" i="7"/>
  <c r="E96" i="7"/>
  <c r="E88" i="7"/>
  <c r="D104" i="7"/>
  <c r="D96" i="7"/>
  <c r="D88" i="7"/>
  <c r="D103" i="7"/>
  <c r="D95" i="7"/>
  <c r="E93" i="7"/>
  <c r="E26" i="7"/>
  <c r="E18" i="7"/>
  <c r="E10" i="7"/>
  <c r="E27" i="7"/>
  <c r="E19" i="7"/>
  <c r="E11" i="7"/>
  <c r="E28" i="7"/>
  <c r="E20" i="7"/>
  <c r="E12" i="7"/>
  <c r="E30" i="7"/>
  <c r="E22" i="7"/>
  <c r="E14" i="7"/>
  <c r="E31" i="7"/>
  <c r="E23" i="7"/>
  <c r="E15" i="7"/>
  <c r="E32" i="7"/>
  <c r="E24" i="7"/>
  <c r="E16" i="7"/>
  <c r="E33" i="7"/>
  <c r="E25" i="7"/>
  <c r="D27" i="7"/>
  <c r="D19" i="7"/>
  <c r="D11" i="7"/>
  <c r="D28" i="7"/>
  <c r="D20" i="7"/>
  <c r="D12" i="7"/>
  <c r="D30" i="7"/>
  <c r="D22" i="7"/>
  <c r="D14" i="7"/>
  <c r="D31" i="7"/>
  <c r="D23" i="7"/>
  <c r="D32" i="7"/>
  <c r="D24" i="7"/>
  <c r="D16" i="7"/>
  <c r="D33" i="7"/>
  <c r="D25" i="7"/>
  <c r="D26" i="7"/>
  <c r="D18" i="7"/>
  <c r="D10" i="7"/>
  <c r="E152" i="4"/>
  <c r="D152" i="4"/>
  <c r="C30" i="4"/>
  <c r="C18" i="4" s="1"/>
  <c r="E147" i="4"/>
  <c r="D147" i="4"/>
  <c r="C25" i="4"/>
  <c r="C13" i="4" s="1"/>
  <c r="E146" i="4"/>
  <c r="D146" i="4"/>
  <c r="C24" i="4"/>
  <c r="C12" i="4" s="1"/>
  <c r="E155" i="4"/>
  <c r="D155" i="4"/>
  <c r="C33" i="4"/>
  <c r="C21" i="4" s="1"/>
  <c r="E153" i="4"/>
  <c r="D153" i="4"/>
  <c r="C31" i="4"/>
  <c r="C19" i="4" s="1"/>
  <c r="E149" i="4"/>
  <c r="D149" i="4"/>
  <c r="C27" i="4"/>
  <c r="C15" i="4" s="1"/>
  <c r="E145" i="4"/>
  <c r="D145" i="4"/>
  <c r="C23" i="4"/>
  <c r="C11" i="4" s="1"/>
  <c r="E148" i="4"/>
  <c r="D148" i="4"/>
  <c r="C26" i="4"/>
  <c r="C14" i="4" s="1"/>
  <c r="E154" i="4"/>
  <c r="D154" i="4"/>
  <c r="C32" i="4"/>
  <c r="C20" i="4" s="1"/>
  <c r="E150" i="4"/>
  <c r="D150" i="4"/>
  <c r="C28" i="4"/>
  <c r="C16" i="4" s="1"/>
  <c r="E144" i="4"/>
  <c r="D144" i="4"/>
  <c r="C22" i="4"/>
  <c r="C10" i="4" s="1"/>
  <c r="E151" i="4"/>
  <c r="D151" i="4"/>
  <c r="D17" i="4" s="1"/>
  <c r="C29" i="4"/>
  <c r="C17" i="4" s="1"/>
  <c r="E34" i="4"/>
  <c r="E35" i="4"/>
  <c r="E36" i="4"/>
  <c r="E24" i="4" s="1"/>
  <c r="E12" i="4" s="1"/>
  <c r="E37" i="4"/>
  <c r="E38" i="4"/>
  <c r="E39" i="4"/>
  <c r="E40" i="4"/>
  <c r="E41" i="4"/>
  <c r="E29" i="4" s="1"/>
  <c r="E17" i="4" s="1"/>
  <c r="E42" i="4"/>
  <c r="E64" i="4"/>
  <c r="E30" i="4"/>
  <c r="E18" i="4" s="1"/>
  <c r="E43" i="4"/>
  <c r="E31" i="4"/>
  <c r="E19" i="4"/>
  <c r="E44" i="4"/>
  <c r="E32" i="4" s="1"/>
  <c r="E20" i="4" s="1"/>
  <c r="E45" i="4"/>
  <c r="D34" i="4"/>
  <c r="D22" i="4" s="1"/>
  <c r="D10" i="4" s="1"/>
  <c r="D35" i="4"/>
  <c r="D36" i="4"/>
  <c r="D24" i="4"/>
  <c r="D12" i="4" s="1"/>
  <c r="D37" i="4"/>
  <c r="D38" i="4"/>
  <c r="D26" i="4" s="1"/>
  <c r="D14" i="4" s="1"/>
  <c r="D39" i="4"/>
  <c r="D27" i="4" s="1"/>
  <c r="D15" i="4" s="1"/>
  <c r="D40" i="4"/>
  <c r="D28" i="4" s="1"/>
  <c r="D16" i="4" s="1"/>
  <c r="D41" i="4"/>
  <c r="D29" i="4"/>
  <c r="D42" i="4"/>
  <c r="D30" i="4" s="1"/>
  <c r="D18" i="4" s="1"/>
  <c r="D64" i="4"/>
  <c r="D43" i="4"/>
  <c r="D31" i="4" s="1"/>
  <c r="D19" i="4" s="1"/>
  <c r="D44" i="4"/>
  <c r="D32" i="4"/>
  <c r="D20" i="4" s="1"/>
  <c r="D45" i="4"/>
  <c r="E58" i="4"/>
  <c r="E59" i="4"/>
  <c r="E60" i="4"/>
  <c r="E61" i="4"/>
  <c r="E62" i="4"/>
  <c r="E63" i="4"/>
  <c r="E65" i="4"/>
  <c r="D58" i="4"/>
  <c r="D59" i="4"/>
  <c r="D23" i="4" s="1"/>
  <c r="D11" i="4" s="1"/>
  <c r="D60" i="4"/>
  <c r="D25" i="4" s="1"/>
  <c r="D13" i="4" s="1"/>
  <c r="D61" i="4"/>
  <c r="D62" i="4"/>
  <c r="D63" i="4"/>
  <c r="D65" i="4"/>
  <c r="D33" i="4" s="1"/>
  <c r="D21" i="4" s="1"/>
  <c r="E252" i="4"/>
  <c r="D252" i="4"/>
  <c r="E251" i="4"/>
  <c r="D251" i="4"/>
  <c r="E250" i="4"/>
  <c r="D250" i="4"/>
  <c r="E249" i="4"/>
  <c r="D249" i="4"/>
  <c r="E59" i="6"/>
  <c r="D59" i="6"/>
  <c r="E58" i="6"/>
  <c r="D58" i="6"/>
  <c r="E57" i="6"/>
  <c r="D57" i="6"/>
  <c r="E56" i="6"/>
  <c r="D56" i="6"/>
  <c r="D17" i="6"/>
  <c r="D13" i="6"/>
  <c r="E17" i="6"/>
  <c r="E13" i="6"/>
  <c r="C17" i="6"/>
  <c r="C13" i="6"/>
  <c r="D16" i="6"/>
  <c r="D12" i="6"/>
  <c r="E16" i="6"/>
  <c r="E12" i="6"/>
  <c r="C16" i="6"/>
  <c r="C12" i="6"/>
  <c r="E15" i="6"/>
  <c r="D15" i="6"/>
  <c r="C15" i="6"/>
  <c r="C11" i="6"/>
  <c r="E14" i="6"/>
  <c r="E10" i="6"/>
  <c r="D14" i="6"/>
  <c r="D10" i="6"/>
  <c r="C14" i="6"/>
  <c r="C10" i="6"/>
  <c r="D17" i="7"/>
  <c r="E17" i="7"/>
  <c r="D15" i="7"/>
  <c r="E25" i="4"/>
  <c r="E13" i="4" s="1"/>
  <c r="E33" i="4"/>
  <c r="E21" i="4" s="1"/>
  <c r="E27" i="4"/>
  <c r="E15" i="4" s="1"/>
  <c r="E23" i="4"/>
  <c r="E11" i="4" s="1"/>
  <c r="E26" i="4"/>
  <c r="E14" i="4" s="1"/>
  <c r="E28" i="4"/>
  <c r="E16" i="4" s="1"/>
  <c r="E22" i="4"/>
  <c r="E10" i="4" s="1"/>
  <c r="E11" i="6"/>
  <c r="D11" i="6"/>
</calcChain>
</file>

<file path=xl/sharedStrings.xml><?xml version="1.0" encoding="utf-8"?>
<sst xmlns="http://schemas.openxmlformats.org/spreadsheetml/2006/main" count="1981" uniqueCount="232">
  <si>
    <t>Сведения о целях, задачах и целевых показателях (индикаторах)</t>
  </si>
  <si>
    <t>№ п/п</t>
  </si>
  <si>
    <t>Обоснование отклонений значений показателя (индикатора) на конец отчетного года (при наличии)</t>
  </si>
  <si>
    <t>план</t>
  </si>
  <si>
    <t>факт</t>
  </si>
  <si>
    <t>Цели и задачи</t>
  </si>
  <si>
    <t>Российская Федерация</t>
  </si>
  <si>
    <t>Субъект Российской Федерации, входящий в состав приоритетной территории</t>
  </si>
  <si>
    <t>Приоритетная территория</t>
  </si>
  <si>
    <t>Форма</t>
  </si>
  <si>
    <t>СВОДНАЯ ИНФОРМАЦИЯ О ХОДЕ РЕАЛИЗАЦИИ ГОСУДАРСТВЕННОЙ ПРОГРАММЫ РОССИЙСКОЙ ФЕДЕРАЦИИ НА ПРИОРИТЕТНЫХ ТЕРРИТОРИЯХ, В ТОМ ЧИСЛЕ ПО СУБЪЕКТАМ РОССИЙСКОЙ ФЕДЕРАЦИИ (ЗА ИСКЛЮЧЕНИЕМ ГОСУДАРСТВЕННЫХ ПРОГРАММ РОССИЙСКОЙ ФЕДЕРАЦИИ, МЕРОПРИЯТИЯ КОТОРЫХ НЕ ИМЕЮТ ТЕРРИТОРИАЛЬНОЙ ПРИВЯЗКИ И (ИЛИ) ПРЕДМЕТ КОТОРЫХ ИСКЛЮЧАЕТ ВОЗМОЖНОСТЬ ИХ РЕАЛИЗАЦИИ НА ПРИОРИТЕТНЫХ ТЕРРИТОРИЯХ)</t>
  </si>
  <si>
    <t>Раздел I</t>
  </si>
  <si>
    <t>Территория (Российская Федерация, приоритетная территория, субъект Российской Федерации, входящий в состав приоритетной территории)</t>
  </si>
  <si>
    <t>Наименование государственной программы, подпрограммы, основного мероприятия, мероприятия, ведомственной целевой программы, федеральной целевой программы</t>
  </si>
  <si>
    <t>Приоритетные территории (субъект Российской Федерации, входящий в состав приоритетной территории)</t>
  </si>
  <si>
    <t>Объемы бюджетных ассигнований</t>
  </si>
  <si>
    <t>(тыс. рублей)</t>
  </si>
  <si>
    <t>Раздел II</t>
  </si>
  <si>
    <t>Таблица 1</t>
  </si>
  <si>
    <t>Приоритетные территории</t>
  </si>
  <si>
    <t>(субъект Российской Федерации, входящий в состав приоритетной территории)</t>
  </si>
  <si>
    <t>Источник финансирования</t>
  </si>
  <si>
    <t>Всего, в том числе:</t>
  </si>
  <si>
    <t>государственные внебюджетные фонды Российской Федерации</t>
  </si>
  <si>
    <t>бюджеты субъектов Российской Федерации</t>
  </si>
  <si>
    <t>территориальные государственные внебюджетные фонды</t>
  </si>
  <si>
    <t>местные бюджеты</t>
  </si>
  <si>
    <t>средства компаний с государственным участием[iii]</t>
  </si>
  <si>
    <t>иные внебюджетные источники</t>
  </si>
  <si>
    <t>средства компаний с государственным участием</t>
  </si>
  <si>
    <t>Таблица 2</t>
  </si>
  <si>
    <r>
      <rPr>
        <sz val="11"/>
        <rFont val="Times New Roman"/>
        <family val="1"/>
        <charset val="204"/>
      </rPr>
      <t>Арктическая зона Российской Федерации</t>
    </r>
  </si>
  <si>
    <r>
      <rPr>
        <sz val="11"/>
        <rFont val="Times New Roman"/>
        <family val="1"/>
        <charset val="204"/>
      </rPr>
      <t>Мурманская область</t>
    </r>
  </si>
  <si>
    <r>
      <rPr>
        <sz val="11"/>
        <rFont val="Times New Roman"/>
        <family val="1"/>
        <charset val="204"/>
      </rPr>
      <t>Ненецкий автономный округ (Архангельская область)</t>
    </r>
  </si>
  <si>
    <r>
      <rPr>
        <sz val="11"/>
        <rFont val="Times New Roman"/>
        <family val="1"/>
        <charset val="204"/>
      </rPr>
      <t>Ямало-Ненецкий автономный округ (Тюменская область)</t>
    </r>
  </si>
  <si>
    <t>ОМ  1.1. Оказание мер государственной поддержки гражданам, подвергшимся воздействию радиации вследствие радиационных аварий и ядерных испытаний</t>
  </si>
  <si>
    <t>Арктическая зона Российской Федерации</t>
  </si>
  <si>
    <t>Мурманская область</t>
  </si>
  <si>
    <t>Мероприятие 1.1.11`. Меры государственной поддержки гражданам, подвергшимся воздействию радиации вследствие радиационных аварий и ядерных испытаний, осуществляемые Рострудом</t>
  </si>
  <si>
    <r>
      <rPr>
        <sz val="11"/>
        <rFont val="Times New Roman"/>
        <family val="1"/>
        <charset val="204"/>
      </rPr>
      <t>ОМ  1.7. Предоставление социальных доплат к пенсии</t>
    </r>
  </si>
  <si>
    <r>
      <rPr>
        <sz val="11"/>
        <rFont val="Times New Roman"/>
        <family val="1"/>
        <charset val="204"/>
      </rPr>
      <t>Мероприятие 1.7.1`. Иные межбюджетные трансферты из федерального бюджета бюджетам субъектов Российской Федерации на осуществление региональной социальной доплаты к пенсии, предоставляемые Минтрудом России</t>
    </r>
  </si>
  <si>
    <r>
      <rPr>
        <sz val="11"/>
        <rFont val="Times New Roman"/>
        <family val="1"/>
        <charset val="204"/>
      </rPr>
      <t>ОМ  1.8. Оказание мер социальной поддержки по оплате жилищно-коммунальных услуг отдельным категориям граждан</t>
    </r>
  </si>
  <si>
    <r>
      <rPr>
        <sz val="11"/>
        <rFont val="Times New Roman"/>
        <family val="1"/>
        <charset val="204"/>
      </rPr>
      <t>Мероприятие 1.8.2`. Обеспечение предоставления субвенции субъектам Российской Федерации на оплату жилищно-коммунальных услуг отдельным категориям граждан</t>
    </r>
  </si>
  <si>
    <r>
      <rPr>
        <sz val="11"/>
        <rFont val="Times New Roman"/>
        <family val="1"/>
        <charset val="204"/>
      </rPr>
      <t>ОМ  1.11. Оказание мер социальной поддержки лицам, награжденным нагрудным знаком «Почетный донор России»</t>
    </r>
  </si>
  <si>
    <r>
      <rPr>
        <sz val="11"/>
        <rFont val="Times New Roman"/>
        <family val="1"/>
        <charset val="204"/>
      </rPr>
      <t>Мероприятие 1.11.2`. 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r>
  </si>
  <si>
    <r>
      <rPr>
        <sz val="11"/>
        <rFont val="Times New Roman"/>
        <family val="1"/>
        <charset val="204"/>
      </rPr>
      <t>ОМ  1.12. Оказание мер социальной поддержки гражданам при возникновении поствакцинальных осложнений</t>
    </r>
  </si>
  <si>
    <r>
      <rPr>
        <sz val="11"/>
        <rFont val="Times New Roman"/>
        <family val="1"/>
        <charset val="204"/>
      </rPr>
      <t>Мероприятие 1.12.2`. 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r>
  </si>
  <si>
    <t>Подпрограмма 1 "Обеспечение мер социальной поддержки отдельных категорий граждан"</t>
  </si>
  <si>
    <r>
      <rPr>
        <sz val="11"/>
        <rFont val="Times New Roman"/>
        <family val="1"/>
        <charset val="204"/>
      </rPr>
      <t>Подпрограмма 3. Обеспечение государственной поддержки семей, имеющих детей</t>
    </r>
  </si>
  <si>
    <r>
      <rPr>
        <sz val="11"/>
        <rFont val="Times New Roman"/>
        <family val="1"/>
        <charset val="204"/>
      </rPr>
      <t>-</t>
    </r>
  </si>
  <si>
    <r>
      <rPr>
        <sz val="11"/>
        <rFont val="Times New Roman"/>
        <family val="1"/>
        <charset val="204"/>
      </rPr>
      <t>ОМ  3.1. Оказание мер государственной поддержки в связи с беременностью и родами, а также гражданам, имеющим детей</t>
    </r>
  </si>
  <si>
    <r>
      <rPr>
        <sz val="11"/>
        <rFont val="Times New Roman"/>
        <family val="1"/>
        <charset val="204"/>
      </rPr>
      <t>Мероприятие 3.1.10`. Меры государственной поддержки в связи с беременностью и родами, а также гражданам, имеющим детей, осуществляемые Минтрудом России</t>
    </r>
  </si>
  <si>
    <r>
      <rPr>
        <sz val="11"/>
        <rFont val="Times New Roman"/>
        <family val="1"/>
        <charset val="204"/>
      </rPr>
      <t>ОМ  3.7.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r>
  </si>
  <si>
    <r>
      <rPr>
        <sz val="11"/>
        <rFont val="Times New Roman"/>
        <family val="1"/>
        <charset val="204"/>
      </rPr>
      <t>Мероприятие 3.7.4`. Меры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осуществляемые Минпросвещения России</t>
    </r>
  </si>
  <si>
    <r>
      <rPr>
        <sz val="11"/>
        <rFont val="Times New Roman"/>
        <family val="1"/>
        <charset val="204"/>
      </rPr>
      <t>ОМ  3.Р1. Федеральный проект «Финансовая поддержка семей при рождении детей»</t>
    </r>
  </si>
  <si>
    <r>
      <rPr>
        <sz val="11"/>
        <rFont val="Times New Roman"/>
        <family val="1"/>
        <charset val="204"/>
      </rPr>
      <t>Мероприятие 3.Р1.1`. Осуществление мониторинга предоставления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субсидий из федерального бюджета</t>
    </r>
  </si>
  <si>
    <r>
      <rPr>
        <sz val="11"/>
        <rFont val="Times New Roman"/>
        <family val="1"/>
        <charset val="204"/>
      </rPr>
      <t>Мероприятие 3.Р1.11`. Осуществление мониторинга предоставления в отчетном году ежемесячной выплаты в связи с рождением (усыновлением) первого ребенка за счет субвенций из федерального бюджета</t>
    </r>
  </si>
  <si>
    <t>Ямало-Ненецкий автономный округ</t>
  </si>
  <si>
    <t>Ненецкий автономный округ</t>
  </si>
  <si>
    <t>Государственная программа "Социальная поддержка граждан"</t>
  </si>
  <si>
    <t>федеральный бюджет</t>
  </si>
  <si>
    <r>
      <rPr>
        <sz val="11"/>
        <rFont val="Times New Roman"/>
        <family val="1"/>
        <charset val="204"/>
      </rPr>
      <t>ОМ  1.1. Оказание мер государственной поддержки гражданам, подвергшимся воздействию радиации вследствие радиационных аварий и ядерных испытаний</t>
    </r>
  </si>
  <si>
    <r>
      <rPr>
        <sz val="11"/>
        <rFont val="Times New Roman"/>
        <family val="1"/>
        <charset val="204"/>
      </rPr>
      <t>Магаданская область</t>
    </r>
  </si>
  <si>
    <r>
      <rPr>
        <sz val="11"/>
        <rFont val="Times New Roman"/>
        <family val="1"/>
        <charset val="204"/>
      </rPr>
      <t>Сахалинская область</t>
    </r>
  </si>
  <si>
    <r>
      <rPr>
        <sz val="11"/>
        <rFont val="Times New Roman"/>
        <family val="1"/>
        <charset val="204"/>
      </rPr>
      <t>Хабаровский край</t>
    </r>
  </si>
  <si>
    <r>
      <rPr>
        <sz val="11"/>
        <rFont val="Times New Roman"/>
        <family val="1"/>
        <charset val="204"/>
      </rPr>
      <t>Камчатский край</t>
    </r>
  </si>
  <si>
    <r>
      <rPr>
        <sz val="11"/>
        <rFont val="Times New Roman"/>
        <family val="1"/>
        <charset val="204"/>
      </rPr>
      <t>Приморский край</t>
    </r>
  </si>
  <si>
    <r>
      <rPr>
        <sz val="11"/>
        <rFont val="Times New Roman"/>
        <family val="1"/>
        <charset val="204"/>
      </rPr>
      <t>Еврейская автономная область</t>
    </r>
  </si>
  <si>
    <r>
      <rPr>
        <sz val="11"/>
        <rFont val="Times New Roman"/>
        <family val="1"/>
        <charset val="204"/>
      </rPr>
      <t>Амурская область</t>
    </r>
  </si>
  <si>
    <r>
      <rPr>
        <sz val="11"/>
        <rFont val="Times New Roman"/>
        <family val="1"/>
        <charset val="204"/>
      </rPr>
      <t>Чукотский автономный округ</t>
    </r>
  </si>
  <si>
    <r>
      <rPr>
        <sz val="11"/>
        <rFont val="Times New Roman"/>
        <family val="1"/>
        <charset val="204"/>
      </rPr>
      <t>Республика Бурятия</t>
    </r>
  </si>
  <si>
    <r>
      <rPr>
        <sz val="11"/>
        <rFont val="Times New Roman"/>
        <family val="1"/>
        <charset val="204"/>
      </rPr>
      <t>Забайкальский край</t>
    </r>
  </si>
  <si>
    <r>
      <rPr>
        <sz val="11"/>
        <rFont val="Times New Roman"/>
        <family val="1"/>
        <charset val="204"/>
      </rPr>
      <t>Республика Саха (Якутия)</t>
    </r>
  </si>
  <si>
    <r>
      <rPr>
        <sz val="11"/>
        <rFont val="Times New Roman"/>
        <family val="1"/>
        <charset val="204"/>
      </rPr>
      <t>Мероприятие 1.1.11`. Меры государственной поддержки гражданам, подвергшимся воздействию радиации вследствие радиационных аварий и ядерных испытаний, осуществляемые Рострудом</t>
    </r>
  </si>
  <si>
    <t>-</t>
  </si>
  <si>
    <r>
      <rPr>
        <sz val="11"/>
        <rFont val="Times New Roman"/>
        <family val="1"/>
        <charset val="204"/>
      </rPr>
      <t>Подпрограмма 6. Старшее поколение</t>
    </r>
  </si>
  <si>
    <r>
      <rPr>
        <sz val="11"/>
        <rFont val="Times New Roman"/>
        <family val="1"/>
        <charset val="204"/>
      </rPr>
      <t>ОМ  6.Р3. Федеральный проект «Старшее поколение»</t>
    </r>
  </si>
  <si>
    <r>
      <rPr>
        <sz val="11"/>
        <rFont val="Times New Roman"/>
        <family val="1"/>
        <charset val="204"/>
      </rPr>
      <t>Мероприятие 6.Р3.3`.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направленных на обеспечение безопасных и комфортных условий предоставления социальных услуг в сфере социального обслуживания</t>
    </r>
  </si>
  <si>
    <t>Дальний Восток</t>
  </si>
  <si>
    <t xml:space="preserve">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_Дальний Восток______ </t>
  </si>
  <si>
    <t>ОМ  1.7. Предоставление социальных доплат к пенсии</t>
  </si>
  <si>
    <t>Мероприятие 1.7.1`. Иные межбюджетные трансферты из федерального бюджета бюджетам субъектов Российской Федерации на осуществление региональной социальной доплаты к пенсии, предоставляемые Минтрудом России</t>
  </si>
  <si>
    <t>ОМ  1.8. Оказание мер социальной поддержки по оплате жилищно-коммунальных услуг отдельным категориям граждан</t>
  </si>
  <si>
    <t>Мероприятие 1.8.2`. Обеспечение предоставления субвенции субъектам Российской Федерации на оплату жилищно-коммунальных услуг отдельным категориям граждан</t>
  </si>
  <si>
    <t>ОМ  1.11. Оказание мер социальной поддержки лицам, награжденным нагрудным знаком «Почетный донор России»</t>
  </si>
  <si>
    <t>Мероприятие 1.11.2`. 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</si>
  <si>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ОМ  1.12. Оказание мер социальной поддержки гражданам при возникновении поствакцинальных осложнений</t>
  </si>
  <si>
    <t>Мероприятие 1.12.2`. 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</si>
  <si>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Подпрограмма 3. Обеспечение государственной поддержки семей, имеющих детей</t>
  </si>
  <si>
    <t>ОМ  3.1. Оказание мер государственной поддержки в связи с беременностью и родами, а также гражданам, имеющим детей</t>
  </si>
  <si>
    <t>Мероприятие 3.1.10`. Меры государственной поддержки в связи с беременностью и родами, а также гражданам, имеющим детей, осуществляемые Минтрудом России</t>
  </si>
  <si>
    <t>ОМ  3.7.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</si>
  <si>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Мероприятие 3.7.4`. Меры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осуществляемые Минпросвещения России</t>
  </si>
  <si>
    <t>Мероприятие 3.Р1.1`. Осуществление мониторинга предоставления ежемесячной денежной выплаты, назначаемой в случае рождения третьего ребенка или последующих детей до достижения ребенком возраста трех лет за счет субсидий из федерального бюджета</t>
  </si>
  <si>
    <t>Мероприятие 3.Р1.11`. Осуществление мониторинга предоставления в отчетном году ежемесячной выплаты в связи с рождением (усыновлением) первого ребенка за счет субвенций из федерального бюджета</t>
  </si>
  <si>
    <t>Мероприятие 3.Р1.7`. Осуществление мониторинга предоставления дополнительных мер, направленных на поддержку рождаемости на Дальнем Востоке</t>
  </si>
  <si>
    <t>Подпрограмма 6. Старшее поколение</t>
  </si>
  <si>
    <t>Мероприятие 6.Р3.3`.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направленных на обеспечение безопасных и комфортных условий предоставления социальных услуг в сфере социального обслуживания</t>
  </si>
  <si>
    <t>Федеральный проект «Старшее поколение»</t>
  </si>
  <si>
    <t>Федеральный проект «Финансовая поддержка семей при рождении детей»</t>
  </si>
  <si>
    <r>
      <rPr>
        <sz val="11"/>
        <rFont val="Times New Roman"/>
        <family val="1"/>
        <charset val="204"/>
      </rPr>
      <t>Северо-Кавказский федеральный округ</t>
    </r>
  </si>
  <si>
    <r>
      <rPr>
        <sz val="11"/>
        <rFont val="Times New Roman"/>
        <family val="1"/>
        <charset val="204"/>
      </rPr>
      <t>Ставропольский край</t>
    </r>
  </si>
  <si>
    <r>
      <rPr>
        <sz val="11"/>
        <rFont val="Times New Roman"/>
        <family val="1"/>
        <charset val="204"/>
      </rPr>
      <t>Карачаево-Черкесская Республика</t>
    </r>
  </si>
  <si>
    <r>
      <rPr>
        <sz val="11"/>
        <rFont val="Times New Roman"/>
        <family val="1"/>
        <charset val="204"/>
      </rPr>
      <t>Республика Северная Осетия-Алания</t>
    </r>
  </si>
  <si>
    <r>
      <rPr>
        <sz val="11"/>
        <rFont val="Times New Roman"/>
        <family val="1"/>
        <charset val="204"/>
      </rPr>
      <t>Чеченская Республика</t>
    </r>
  </si>
  <si>
    <r>
      <rPr>
        <sz val="11"/>
        <rFont val="Times New Roman"/>
        <family val="1"/>
        <charset val="204"/>
      </rPr>
      <t>Кабардино-Балкарская Республика</t>
    </r>
  </si>
  <si>
    <r>
      <rPr>
        <sz val="11"/>
        <rFont val="Times New Roman"/>
        <family val="1"/>
        <charset val="204"/>
      </rPr>
      <t>Республика Дагестан</t>
    </r>
  </si>
  <si>
    <r>
      <rPr>
        <sz val="11"/>
        <rFont val="Times New Roman"/>
        <family val="1"/>
        <charset val="204"/>
      </rPr>
      <t>Республика Ингушетия</t>
    </r>
  </si>
  <si>
    <t>Северо-Кавказский федеральный округ</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</si>
  <si>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Северо-Кавказский федеральный округ</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</si>
  <si>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Арктическая зона Российской Федерации</t>
  </si>
  <si>
    <r>
      <rPr>
        <sz val="11"/>
        <rFont val="Times New Roman"/>
        <family val="1"/>
        <charset val="204"/>
      </rPr>
      <t>Калининградская область</t>
    </r>
  </si>
  <si>
    <t>Калининградская область</t>
  </si>
  <si>
    <t xml:space="preserve">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Калининградская область </t>
  </si>
  <si>
    <r>
      <rPr>
        <sz val="11"/>
        <rFont val="Times New Roman"/>
        <family val="1"/>
        <charset val="204"/>
      </rPr>
      <t>Республика Крым</t>
    </r>
  </si>
  <si>
    <r>
      <rPr>
        <sz val="11"/>
        <rFont val="Times New Roman"/>
        <family val="1"/>
        <charset val="204"/>
      </rPr>
      <t>Город федерального значения Севастополь</t>
    </r>
  </si>
  <si>
    <t>Город федерального значения Севастополь</t>
  </si>
  <si>
    <t xml:space="preserve">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Город федерального значения Севастополь_ </t>
  </si>
  <si>
    <t>Республика Крым</t>
  </si>
  <si>
    <t>Сведения о ресурсном обеспечении за счет средств федерального бюджета на реализацию мероприятий государственной программы Российской Федерации «Социальная поддержка граждан» на приоритетной территории Республика Крым</t>
  </si>
  <si>
    <t>на приоритетной территории Дальний Восток_</t>
  </si>
  <si>
    <t>Сведения о ресурсном обеспечении за счет средств бюджетов государственных внебюджетных фондов Российской Федерации, бюджетов субъектов Российской Федерации, бюджетов территориальных государственных внебюджетных фондов, местных бюджетов, компаний с государственным участием и иных внебюджетных источников на реализацию мероприятий государственной программы Российской Федерации «Социальная поддержка граждан»</t>
  </si>
  <si>
    <t>Магаданская область</t>
  </si>
  <si>
    <t>Сахалинская область</t>
  </si>
  <si>
    <t>Хабаровский край</t>
  </si>
  <si>
    <t>Камчатский край</t>
  </si>
  <si>
    <t>Приморский край</t>
  </si>
  <si>
    <t>Еврейская автономная область</t>
  </si>
  <si>
    <t>Амурская область</t>
  </si>
  <si>
    <t>Чукотский автономный округ</t>
  </si>
  <si>
    <t>Республика Бурятия</t>
  </si>
  <si>
    <t>Забайкальский край</t>
  </si>
  <si>
    <t>Республика Саха (Якутия)</t>
  </si>
  <si>
    <t>на приоритетной территории Город федерального значения Севастополь</t>
  </si>
  <si>
    <t xml:space="preserve">на приоритетной территории Республика Крым </t>
  </si>
  <si>
    <t>на приоритетной территории Калининградская область</t>
  </si>
  <si>
    <t>на приоритетной территории Арктическая зона Российской Федерации</t>
  </si>
  <si>
    <t>на приоритетной территории Северо-Кавказский федеральный округ</t>
  </si>
  <si>
    <t>Ставропольский край</t>
  </si>
  <si>
    <t>Карачаево-Черкесская Республика</t>
  </si>
  <si>
    <t>Республика Северная Осетия-Алания</t>
  </si>
  <si>
    <t>Чеченская Республика</t>
  </si>
  <si>
    <t>Кабардино-Балкарская Республика</t>
  </si>
  <si>
    <t>Республика Дагестан</t>
  </si>
  <si>
    <t>Республика Ингушетия</t>
  </si>
  <si>
    <t>государственной программы Российской Федерации «Социальная поддержка граждан» на приоритетной территории Дальний Восток</t>
  </si>
  <si>
    <t>Цели</t>
  </si>
  <si>
    <t>Повышение доступности социального обслуживания населения Создание условий для роста благосостояния граждан - получателей мер социальной поддержки, государственных социальных и страховых гарантий</t>
  </si>
  <si>
    <t>Задачи</t>
  </si>
  <si>
    <t>Выполнение обязательств государства по социальной поддержке граждан Создание условий для обеспечения реализации Программы Обеспечение потребностей граждан в социальном обслуживании Создание благоприятных условий для жизнедеятельности семьи, функционирования института семьи и рождения детей</t>
  </si>
  <si>
    <t>Повышение уровня жизни граждан - получателей мер социальной поддержки, государственных социальных и страховых гарантий</t>
  </si>
  <si>
    <t>Повышение адресности при предоставлении мер социальной поддержки Организация своевременного и в полном объеме предоставления мер социальной поддержки, государственных социальных и страховых гарантий отдельным категориям граждан</t>
  </si>
  <si>
    <t>Подпрограмма 2 "Модернизация и развитие социального обслуживания населения"</t>
  </si>
  <si>
    <t>Повышение уровня, качества и безопасности социального обслуживания населения</t>
  </si>
  <si>
    <t>Развитие конкуренции в сфере социального обслуживания населения Укрепление материальной базы организаций системы социального обслуживания населения Повышение к 2018 году средней заработной платы социальных работников, включая социальных работников медицинских организаций, до 100 процентов среднемесячного дохода от трудовой деятельности по субъекту Российской Федерации и дальнейшее поддерж</t>
  </si>
  <si>
    <t>Подпрограмма 3 "Обеспечение государственной поддержки семей, имеющих детей"</t>
  </si>
  <si>
    <t>Повышение уровня жизни детей-сирот, детей, оставшихся без попечения родителей, и семей, имеющих детей Повышение рождаемости</t>
  </si>
  <si>
    <t>Организация своевременного и в полном объеме предоставления мер социальной поддержки, государственных социальных и страховых гарантий детям-сиротам и детям, оставшимся без попечения родителей, беременным женщинам и семьям, имеющим детей Внедрение механизма финансовой поддержки семей при рождении детей Обеспечение семейного жизнеустройства детей-сирот и детей, оставшихся без попечения родителей</t>
  </si>
  <si>
    <t>Подпрограмма 4 "Повышение эффективности государственной поддержки социально ориентированных некоммерческих организаций"</t>
  </si>
  <si>
    <t>Оказание за счет средств федерального бюджета финансовой поддержки деятельности социально ориентированных некоммерческих организаций Развитие механизмов привлечения социально ориентированных некоммерческих организаций к оказанию социальных услуг на конкурсной основе</t>
  </si>
  <si>
    <t>Создание условий для повышения эффективности деятельности социально ориентированных некоммерческих организаций</t>
  </si>
  <si>
    <t>Подпрограмма 6 "Старшее поколение"</t>
  </si>
  <si>
    <t>Улучшение условий жизнедеятельности граждан старшего поколения</t>
  </si>
  <si>
    <t>Организация своевременного и в полном объеме предоставления мер социальной поддержки гражданам старшего поколения Обеспечение доступа граждан старшего поколения к информационным ресурсам Создание системы долговременного ухода за гражданами пожилого возраста и инвалидами Обеспечение для граждан старшего поколения безопасных и комфортных условий предоставления социальных услуг в сфере социального обслуживания</t>
  </si>
  <si>
    <t>Подпрограмма 7 "Обеспечение условий реализации государственной программы Российской Федерации "Социальная поддержка граждан"</t>
  </si>
  <si>
    <t>Создание необходимых условий для эффективной реализации Программы</t>
  </si>
  <si>
    <t>Научно-методическое обеспечение государственной политики в сфере социальной поддержки граждан Обеспечение выполнения международных обязательств в сфере реализации Программы Обеспечение выполнения полномочий Фонда социального страхования Российской Федерации</t>
  </si>
  <si>
    <t>Доля граждан, получивших социальные услуги в учреждениях социального обслуживания населения, в общем числе граждан, обратившихся за получением социальных услуг в учреждения социального обслуживания населения, процентов</t>
  </si>
  <si>
    <r>
      <rPr>
        <sz val="11"/>
        <rFont val="Times New Roman"/>
        <family val="1"/>
        <charset val="204"/>
      </rPr>
      <t>Показатель достигнут в пределах допустимых отклонений (не менее 5 %). Не достижение значения показателя обусловлено возникновением очередности в стационарные организации социального обслуживания в Амурской, Воронежской, Калининградской, Новгородской областях, Хабаровском, Красноярском краях, Республике Крым (образовавшейся по причине роста числа пожилых граждан и инвалидов, а также (например, Новгородская область) по причине признания здания стационарной организации социального обслуживания аварийной.</t>
    </r>
  </si>
  <si>
    <r>
      <rPr>
        <sz val="11"/>
        <rFont val="Times New Roman"/>
        <family val="1"/>
        <charset val="204"/>
      </rPr>
      <t>53</t>
    </r>
  </si>
  <si>
    <r>
      <rPr>
        <sz val="11"/>
        <rFont val="Times New Roman"/>
        <family val="1"/>
        <charset val="204"/>
      </rPr>
      <t>8</t>
    </r>
  </si>
  <si>
    <t>Прирост технической готовности объекта за текущий финансовый год, процентов</t>
  </si>
  <si>
    <r>
      <rPr>
        <sz val="11"/>
        <rFont val="Times New Roman"/>
        <family val="1"/>
        <charset val="204"/>
      </rPr>
      <t>Было произведено уточнение планового значения "57,52" в сторону уменьшения до "31,52" в виду уточнения значений в федеральном проекте "Старшее поколение", а также утвержденное постановлением Правительства Российской Федерации от 16 марта 2020 г. № 292</t>
    </r>
  </si>
  <si>
    <t>Охват лиц старше трудоспособного возраста, признанных нуждающимися в социальном обслуживании, системой долговременного ухода, процентов</t>
  </si>
  <si>
    <t>Количество введенных койко-мест в стационарных организациях социального обслуживания, обеспечивающих комфортное проживание граждан, единиц</t>
  </si>
  <si>
    <t>Общая площадь объекта, подлежащая вводу в эксплуатацию, кв. метров</t>
  </si>
  <si>
    <r>
      <rPr>
        <sz val="11"/>
        <rFont val="Times New Roman"/>
        <family val="1"/>
        <charset val="204"/>
      </rPr>
      <t>Предварительные данные Росстата по состоянию на 15 марта 2020 года. Невыполнение плановых значений вызвано низкой рождаемостью на фоне сокращения женщин детородного возраста.</t>
    </r>
  </si>
  <si>
    <r>
      <rPr>
        <sz val="11"/>
        <rFont val="Times New Roman"/>
        <family val="1"/>
        <charset val="204"/>
      </rPr>
      <t>46 619</t>
    </r>
  </si>
  <si>
    <r>
      <rPr>
        <sz val="11"/>
        <rFont val="Times New Roman"/>
        <family val="1"/>
        <charset val="204"/>
      </rPr>
      <t>53 921</t>
    </r>
  </si>
  <si>
    <r>
      <rPr>
        <sz val="11"/>
        <rFont val="Times New Roman"/>
        <family val="1"/>
        <charset val="204"/>
      </rPr>
      <t>61 582</t>
    </r>
  </si>
  <si>
    <r>
      <rPr>
        <sz val="11"/>
        <rFont val="Times New Roman"/>
        <family val="1"/>
        <charset val="204"/>
      </rPr>
      <t>Значение показателя достигнуто, вместе с тем причинами неполного освоения средств федерального бюджета являются длительность проведения конкурсных процедур, а также трудности в ходе их реализации, нарушение застройщиками (поставщиками) сроков исполнения заключенных контрактов, отсутствие достаточного количества предложений благоустроенного жилья, отвечающего установленным требованиям, на вторичном рынке жилья и др.), осуществление перехода с вида расходов 521 «Субсидии, за исключением субсидий на софинансирование капитальных вложений в объекты государственной (муниципальной) собственности» на вид расходов 523  «Консолидированные субсидии»</t>
    </r>
  </si>
  <si>
    <t>Суммарный коэффициент рождаемости (число детей на одну женщину), единиц</t>
  </si>
  <si>
    <t>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бюджетам субъектов Российской Федерации (нарастающим итогом), человек</t>
  </si>
  <si>
    <t>Коэффициент рождаемости в возрастной группе 30-34 лет (число родившихся на 1000 женщин соответствующего возраста), человек</t>
  </si>
  <si>
    <t>Коэффициент рождаемости в возрастной группе 25-29 лет (число родившихся на 1000 женщин соответствующего возраста), человек</t>
  </si>
  <si>
    <t>Доля граждан, получивших социальную поддержку и государственные социальные гарантии, в общей численности граждан, имеющих право на их получение и обратившихся за их получением, процентов</t>
  </si>
  <si>
    <r>
      <rPr>
        <sz val="11"/>
        <rFont val="Times New Roman"/>
        <family val="1"/>
        <charset val="204"/>
      </rPr>
      <t>Имеется очередность.</t>
    </r>
  </si>
  <si>
    <r>
      <rPr>
        <sz val="11"/>
        <rFont val="Times New Roman"/>
        <family val="1"/>
        <charset val="204"/>
      </rPr>
      <t>Показатель достигнут в пределах допустимых отклонений (не менее 5 %)</t>
    </r>
  </si>
  <si>
    <r>
      <rPr>
        <sz val="11"/>
        <rFont val="Times New Roman"/>
        <family val="1"/>
        <charset val="204"/>
      </rPr>
      <t>Очередность на получение места в стационарных организациях социального обслуживания населения края составляет 271 человек, из них 181 охвачен стационаных замещающими технологиями "Родственный уход" и услуги сиделки (67%)</t>
    </r>
  </si>
  <si>
    <r>
      <rPr>
        <sz val="11"/>
        <rFont val="Times New Roman"/>
        <family val="1"/>
        <charset val="204"/>
      </rPr>
      <t>По состоянию на 01.01.2020 имеется очередность в ПНИ 86 человек, в дома интернаты общего типа - 5 человек. Свободные места в стационарных учреждениях находятся на 2-3 этажах. В стационарных учреждениях социального обслуживания области функционируют 6 отделений милосердия, 3 из них в домах интернатах общего типа. Несмотря на принимаемые Правительством Амурской области меры по ликвидации очередности, очередь на стационарное социальное обслуживание сохраняется. В связи с ухудшением здоровья получатели социальных услуг, ранее проживавшие на 2-3 этажах, переводятся на 1 этаж в отделение милосердия для интенсивного постороннего ухода. Возможность проживания на прежних местах отсутствует, поскольку стационарные учреждения социального обслуживания не оснащены лифтами. Коечная мощность отделений милосердия используется более чем на 100%. Данная ситуация возникла по естественной причине – старение проживающих и, соответственно, снижение их мобильности.</t>
    </r>
  </si>
  <si>
    <r>
      <rPr>
        <sz val="11"/>
        <rFont val="Times New Roman"/>
        <family val="1"/>
        <charset val="204"/>
      </rPr>
      <t>Показатель не достигнут в виду наличия очередности в количестве 69 чел. (в том числе 34 чел. - в психоневрологические интернаты).</t>
    </r>
  </si>
  <si>
    <t>Имеется очередность.</t>
  </si>
  <si>
    <r>
      <rPr>
        <sz val="11"/>
        <rFont val="Times New Roman"/>
        <family val="1"/>
        <charset val="204"/>
      </rPr>
      <t>Предварительные данные Росстата по состоянию на 15 марта 2020 года.</t>
    </r>
  </si>
  <si>
    <t>Предварительные данные Росстата по состоянию на 15 марта 2020 года. Невыполнение плановых значений вызвано низкой рождаемостью на фоне сокращения женщин детородного возраста.</t>
  </si>
  <si>
    <r>
      <rPr>
        <sz val="11"/>
        <rFont val="Times New Roman"/>
        <family val="1"/>
        <charset val="204"/>
      </rPr>
      <t>Отклонение индикатора в отрицательную сторону обусловлено отсутствием на вторичном рынке достаточного количества квартир, соответствующих требованиям, предъявляемым к объектам специализированного жилищного фонда, нежеланием продавцов-физических лиц, реализовывать жилье по государственным контрактам через процедуру участия в торгах, оплачивать обеспечение гарантийных обязательства либо нести гарантийные обязательства в течение 5 лет, отсутствием интереса застройщиков в реализации квартир по государственным контрактам а также необходимостью участия в аукционах, длительностью ожидания оплаты (после ввода в эксплуатацию), отсутствием возможности комплексной застройки для формирования специализированного жилищного фонда в связи с введением 25% квоты на предоставление жилых помещений детям-сиротам в одном многоквартирном доме</t>
    </r>
  </si>
  <si>
    <r>
      <rPr>
        <sz val="11"/>
        <rFont val="Times New Roman"/>
        <family val="1"/>
        <charset val="204"/>
      </rPr>
      <t>Отклонение индикатора в отрицательную сторону обусловлено тем, что аукционы на поставку жилых помещений признаны не состоявшимися, ввиду отсутсвия заявок на участие, а также отсутсвие благоустроенных жилых помещений, соответсвующих необходимым требованиям, на вторичном рынке жилья</t>
    </r>
  </si>
  <si>
    <r>
      <rPr>
        <sz val="11"/>
        <rFont val="Times New Roman"/>
        <family val="1"/>
        <charset val="204"/>
      </rPr>
      <t>Отклонение индикатора в положительную сторону обусловлено предоставлением дополнительных жилых помещений, приобретенных за счет средств экономии, образовавшейся по итогам проведения конкурсных процедур, а также за счет дополнительных средств из бюджета субъекта Россйиской Федерации, выделенных на реализацию мероприятия  По информации Минпросвещения России план 2019 -1 458</t>
    </r>
  </si>
  <si>
    <r>
      <rPr>
        <sz val="11"/>
        <rFont val="Times New Roman"/>
        <family val="1"/>
        <charset val="204"/>
      </rPr>
      <t>Отклонение индикатора в положительную сторону обусловлено предоставлением дополнительных жилых помещений, приобретенных за счет средств экономии, образовавшейся по итогам проведения конкурсных процедур</t>
    </r>
  </si>
  <si>
    <r>
      <rPr>
        <sz val="11"/>
        <rFont val="Times New Roman"/>
        <family val="1"/>
        <charset val="204"/>
      </rPr>
      <t>Отклонение индикатора в положительную сторону обусловлено предоставлением дополнительных жилых помещений, приобретенных за счет средств экономии, образовавшейся по итогам проведения конкурсных процедур, а также за счет дополнительных средств из бюджета субъекта Россйиской Федерации, выделенных на реализацию мероприятия</t>
    </r>
  </si>
  <si>
    <r>
      <rPr>
        <sz val="11"/>
        <rFont val="Times New Roman"/>
        <family val="1"/>
        <charset val="204"/>
      </rPr>
      <t>Отклонение индикатора в положительную сторону обусловлено предоставлением дополнительных жилых помещений, приобретенных за счет дополнительных средств из бюджета субъекта Россйиской Федерации, выделенных на реализацию мероприятия</t>
    </r>
  </si>
  <si>
    <t>Число семей с тремя и более детьми, которые в отчетном году получат ежемесячную денежную выплату в случае рождения третьего ребенка или последующих детей до достижения ребенком возраста 3 лет</t>
  </si>
  <si>
    <t>1.</t>
  </si>
  <si>
    <r>
      <rPr>
        <sz val="11"/>
        <rFont val="Times New Roman"/>
        <family val="1"/>
        <charset val="204"/>
      </rPr>
      <t>68 000</t>
    </r>
  </si>
  <si>
    <r>
      <rPr>
        <sz val="11"/>
        <rFont val="Times New Roman"/>
        <family val="1"/>
        <charset val="204"/>
      </rPr>
      <t>124 692</t>
    </r>
  </si>
  <si>
    <r>
      <rPr>
        <sz val="11"/>
        <rFont val="Times New Roman"/>
        <family val="1"/>
        <charset val="204"/>
      </rPr>
      <t>В соответствии с отчетами субъектов Российской Федерации</t>
    </r>
  </si>
  <si>
    <r>
      <rPr>
        <sz val="11"/>
        <rFont val="Times New Roman"/>
        <family val="1"/>
        <charset val="204"/>
      </rPr>
      <t>В соответствии с отчетами субъектов Российской Федерации в рамках федерального проекта "Финансовая поддержка семей при рождении детей"</t>
    </r>
  </si>
  <si>
    <r>
      <rPr>
        <sz val="11"/>
        <rFont val="Times New Roman"/>
        <family val="1"/>
        <charset val="204"/>
      </rPr>
      <t>Произведено уточнение планового значения в 2019 г. "54,66" в сторону уменьшения до "51,96" в виду уточнения значений в федеральном проекте "Старшее поколение" (постановление Правительства Российской Федерации от 16 марта 2020 г. № 292)</t>
    </r>
  </si>
  <si>
    <r>
      <rPr>
        <sz val="11"/>
        <rFont val="Times New Roman"/>
        <family val="1"/>
        <charset val="204"/>
      </rPr>
      <t>Произведено уточнение планового значения в 2019 г. "5,51" в сторону уменьшения до "3,83" в виду уточнения значений в федеральном проекте "Старшее поколение" (постановление Правительства Российской Федерации от 16 марта 2020 г. № 292)</t>
    </r>
  </si>
  <si>
    <r>
      <rPr>
        <sz val="11"/>
        <rFont val="Times New Roman"/>
        <family val="1"/>
        <charset val="204"/>
      </rPr>
      <t>Произведено уточнение планового значения в 2019 г. "54,5" в сторону увеличения до "68,23" в виду уточнения значений в федеральном проекте "Старшее поколение" (постановление Правительства Российской Федерации от 16 марта 2020 г. № 292)</t>
    </r>
  </si>
  <si>
    <r>
      <rPr>
        <sz val="11"/>
        <rFont val="Times New Roman"/>
        <family val="1"/>
        <charset val="204"/>
      </rPr>
      <t>Фактическое значение показателя за  2019 г. уточнено в соответствии с отчетами, представленными субъектами РФ в Мтнтруд России в рамках реализации федерального проекта "Старшее поколение"</t>
    </r>
  </si>
  <si>
    <r>
      <rPr>
        <sz val="11"/>
        <rFont val="Times New Roman"/>
        <family val="1"/>
        <charset val="204"/>
      </rPr>
      <t>Отклонение индикатора в отрицательную сторону обусловлено рассторжением государтсвенного контракта, а также отсутсвие благоустроенных жилых помещений, соответсвующих необходимым требованиям, на вторичном рынке жилья</t>
    </r>
  </si>
  <si>
    <r>
      <rPr>
        <sz val="11"/>
        <rFont val="Times New Roman"/>
        <family val="1"/>
        <charset val="204"/>
      </rPr>
      <t>Увеличение численности граждан пожилого возраста и инвалидов, нуждающихся в социальных услугах</t>
    </r>
  </si>
  <si>
    <r>
      <rPr>
        <sz val="11"/>
        <rFont val="Times New Roman"/>
        <family val="1"/>
        <charset val="204"/>
      </rPr>
      <t>По состоянию на 01.01.2020 очередность в стационарные орагнизации социального обслуживания психоневрологического профиля составляет 202 чел.</t>
    </r>
  </si>
  <si>
    <r>
      <rPr>
        <sz val="11"/>
        <rFont val="Times New Roman"/>
        <family val="1"/>
        <charset val="204"/>
      </rPr>
      <t>Произведено уточнение планового значения в 2019 г. "52,38" в сторону уменьшения до "32,06" в виду уточнения значений в федеральном проекте "Старшее поколение" (постановление Правительства Российской Федерации от 16 марта 2020 г. № 292)</t>
    </r>
  </si>
  <si>
    <r>
      <rPr>
        <sz val="11"/>
        <rFont val="Times New Roman"/>
      </rPr>
      <t>Город федерального значения Севастополь</t>
    </r>
  </si>
  <si>
    <r>
      <rPr>
        <sz val="11"/>
        <rFont val="Times New Roman"/>
      </rPr>
      <t>-</t>
    </r>
  </si>
  <si>
    <r>
      <rPr>
        <sz val="11"/>
        <rFont val="Times New Roman"/>
      </rPr>
      <t>Предварительные данные Росстата по состоянию на 15 марта 2020 года. Невыполнение плановых значений вызвано низкой рождаемостью на фоне сокращения женщин детородного возраста.</t>
    </r>
  </si>
  <si>
    <r>
      <rPr>
        <sz val="11"/>
        <rFont val="Times New Roman"/>
      </rPr>
      <t>Отклонение индикатора в отрицательную сторону обусловлено несвоевременной регистрацией жилых помещений</t>
    </r>
  </si>
  <si>
    <r>
      <rPr>
        <sz val="11"/>
        <rFont val="Times New Roman"/>
      </rPr>
      <t>В соответствии с отчетами субъектов Российской Федерации в рамках федерального проекта "Финансовая поддержка семей при рождении детей"</t>
    </r>
  </si>
  <si>
    <t>Сводная бюджетная роспись федерального бюджета на 1 января 2019 года</t>
  </si>
  <si>
    <t>Сводная бюджетная роспись федерального бюджета на 31 декабря 2019 г.</t>
  </si>
  <si>
    <t>Сводная бюджетная роспись федерального бюджета на 1 января 2019 г.</t>
  </si>
  <si>
    <t>2019 год</t>
  </si>
  <si>
    <t>2018 год</t>
  </si>
  <si>
    <t>Значения показателей (индикаторов) государственной программы, подпрограммы государственной программы, федеральной целевой программы (подпрограммы федеральной целевой программы)</t>
  </si>
  <si>
    <t>Кассовое исполнение</t>
  </si>
  <si>
    <t>государственной программы Российской Федерации «Социальная поддержка граждан» на приоритетной территории г. Севастополь</t>
  </si>
  <si>
    <t>государственной программы Российской Федерации «Социальная поддержка граждан» на  приоритетной территории Арктическая зона Российской Федерации</t>
  </si>
  <si>
    <t>государственной программы Российской Федерации «Социальная поддержка граждан» на приоритетной территории  Северо-Кавказский федеральный округ</t>
  </si>
  <si>
    <t>государственной программы Российской Федерации «Социальная поддержка граждан» на приоритетной территории Калининградской области</t>
  </si>
  <si>
    <t>Расходы в отчетном 2019 году (тыс. руб.)</t>
  </si>
  <si>
    <t>государственной программы Российской Федерации «Социальная поддержка граждан» на приоритетной территории Республики Крым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</si>
</sst>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0.0"/>
    <numFmt numFmtId="167" formatCode="#,##0.000"/>
  </numFmts>
  <fonts count="17" x14ac:knownFonts="1">
    <font>
      <sz val="11"/>
      <color theme="1"/>
      <name val="Calibri"/>
      <family val="2"/>
      <charset val="204"/>
      <scheme val="minor"/>
    </font>
    <font>
      <sz val="12"/>
      <color theme="1"/>
      <name val="Times New Roman"/>
      <family val="1"/>
      <charset val="204"/>
    </font>
    <font>
      <u/>
      <sz val="11"/>
      <color theme="10"/>
      <name val="Calibri"/>
      <family val="2"/>
      <charset val="204"/>
    </font>
    <font>
      <sz val="14"/>
      <color theme="1"/>
      <name val="Times New Roman"/>
      <family val="1"/>
      <charset val="204"/>
    </font>
    <font>
      <sz val="13"/>
      <color theme="1"/>
      <name val="Times New Roman"/>
      <family val="1"/>
      <charset val="204"/>
    </font>
    <font>
      <sz val="11"/>
      <name val="Times New Roman"/>
      <family val="1"/>
      <charset val="204"/>
    </font>
    <font>
      <sz val="10"/>
      <name val="Times New Roman"/>
      <family val="1"/>
      <charset val="204"/>
    </font>
    <font>
      <sz val="11"/>
      <color theme="1"/>
      <name val="Times New Roman"/>
      <family val="1"/>
      <charset val="204"/>
    </font>
    <font>
      <sz val="11"/>
      <name val="Calibri"/>
    </font>
    <font>
      <sz val="12"/>
      <name val="Times New Roman"/>
      <family val="1"/>
      <charset val="204"/>
    </font>
    <font>
      <sz val="10"/>
      <name val="Arial"/>
      <family val="2"/>
    </font>
    <font>
      <sz val="11"/>
      <name val="Calibri"/>
      <family val="2"/>
      <charset val="204"/>
    </font>
    <font>
      <sz val="10"/>
      <color theme="1"/>
      <name val="Calibri"/>
      <family val="2"/>
      <charset val="204"/>
      <scheme val="minor"/>
    </font>
    <font>
      <sz val="10"/>
      <color theme="1"/>
      <name val="Times New Roman"/>
      <family val="1"/>
      <charset val="204"/>
    </font>
    <font>
      <sz val="12"/>
      <color theme="1"/>
      <name val="Calibri"/>
      <family val="2"/>
      <charset val="204"/>
      <scheme val="minor"/>
    </font>
    <font>
      <sz val="11"/>
      <color rgb="FF22272F"/>
      <name val="Times New Roman"/>
      <family val="1"/>
      <charset val="204"/>
    </font>
    <font>
      <sz val="11"/>
      <name val="Times New Roman"/>
    </font>
  </fonts>
  <fills count="3">
    <fill>
      <patternFill patternType="none"/>
    </fill>
    <fill>
      <patternFill patternType="gray125"/>
    </fill>
    <fill>
      <patternFill patternType="solid">
        <fgColor rgb="FFFFFFFF"/>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medium">
        <color indexed="64"/>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medium">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8" fillId="0" borderId="0"/>
    <xf numFmtId="0" fontId="11" fillId="0" borderId="0"/>
    <xf numFmtId="164" fontId="11" fillId="0" borderId="0" applyFont="0" applyFill="0" applyBorder="0" applyAlignment="0" applyProtection="0"/>
    <xf numFmtId="0" fontId="11" fillId="0" borderId="0"/>
    <xf numFmtId="0" fontId="11" fillId="0" borderId="0"/>
    <xf numFmtId="0" fontId="11" fillId="0" borderId="0"/>
  </cellStyleXfs>
  <cellXfs count="189">
    <xf numFmtId="0" fontId="0" fillId="0" borderId="0" xfId="0"/>
    <xf numFmtId="0" fontId="1" fillId="0" borderId="6" xfId="0" applyFont="1" applyBorder="1" applyAlignment="1">
      <alignment horizontal="center" vertical="top" wrapText="1"/>
    </xf>
    <xf numFmtId="0" fontId="1" fillId="0" borderId="6" xfId="0" applyFont="1" applyBorder="1" applyAlignment="1">
      <alignment vertical="top" wrapText="1"/>
    </xf>
    <xf numFmtId="0" fontId="1" fillId="0" borderId="6" xfId="0"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center"/>
    </xf>
    <xf numFmtId="0" fontId="1" fillId="0" borderId="14" xfId="0" applyFont="1" applyBorder="1" applyAlignment="1">
      <alignment horizontal="center" vertical="top" wrapText="1"/>
    </xf>
    <xf numFmtId="0" fontId="1" fillId="0" borderId="7" xfId="0" applyFont="1" applyBorder="1" applyAlignment="1">
      <alignment horizontal="center" vertical="top" wrapText="1"/>
    </xf>
    <xf numFmtId="0" fontId="0" fillId="0" borderId="0" xfId="0" applyAlignment="1">
      <alignment vertical="top"/>
    </xf>
    <xf numFmtId="0" fontId="2" fillId="0" borderId="6" xfId="1" applyBorder="1" applyAlignment="1" applyProtection="1">
      <alignment vertical="top" wrapText="1"/>
    </xf>
    <xf numFmtId="0" fontId="0" fillId="0" borderId="0" xfId="0" applyAlignment="1">
      <alignment horizontal="left"/>
    </xf>
    <xf numFmtId="0" fontId="1" fillId="0" borderId="14"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5" fillId="0" borderId="15" xfId="0" applyNumberFormat="1" applyFont="1" applyBorder="1" applyAlignment="1">
      <alignment horizontal="left" vertical="top" wrapText="1"/>
    </xf>
    <xf numFmtId="165" fontId="6" fillId="0" borderId="15" xfId="0" applyNumberFormat="1" applyFont="1" applyBorder="1" applyAlignment="1">
      <alignment horizontal="center" vertical="center"/>
    </xf>
    <xf numFmtId="0" fontId="6" fillId="0" borderId="15" xfId="0" applyNumberFormat="1" applyFont="1" applyBorder="1" applyAlignment="1">
      <alignment horizontal="left" vertical="top" wrapText="1"/>
    </xf>
    <xf numFmtId="4" fontId="6" fillId="0" borderId="15" xfId="0" applyNumberFormat="1" applyFont="1" applyBorder="1" applyAlignment="1">
      <alignment horizontal="center" vertical="center" wrapText="1"/>
    </xf>
    <xf numFmtId="166" fontId="6" fillId="0" borderId="15" xfId="0" applyNumberFormat="1" applyFont="1" applyBorder="1" applyAlignment="1">
      <alignment horizontal="center" vertical="center" wrapText="1"/>
    </xf>
    <xf numFmtId="0" fontId="5" fillId="0" borderId="15" xfId="0" applyNumberFormat="1" applyFont="1" applyBorder="1" applyAlignment="1">
      <alignment horizontal="left" vertical="top" wrapText="1"/>
    </xf>
    <xf numFmtId="0" fontId="5" fillId="0" borderId="15" xfId="2" applyNumberFormat="1" applyFont="1" applyBorder="1" applyAlignment="1">
      <alignment horizontal="left" vertical="top" wrapText="1"/>
    </xf>
    <xf numFmtId="0" fontId="5" fillId="0" borderId="16" xfId="2" applyNumberFormat="1" applyFont="1" applyBorder="1" applyAlignment="1">
      <alignment horizontal="left" vertical="top" wrapText="1"/>
    </xf>
    <xf numFmtId="166" fontId="6" fillId="0" borderId="15" xfId="2" applyNumberFormat="1" applyFont="1" applyBorder="1" applyAlignment="1">
      <alignment horizontal="center" vertical="center" wrapText="1"/>
    </xf>
    <xf numFmtId="166" fontId="6" fillId="0" borderId="15" xfId="2" applyNumberFormat="1" applyFont="1" applyBorder="1" applyAlignment="1">
      <alignment horizontal="center" vertical="center"/>
    </xf>
    <xf numFmtId="166" fontId="6" fillId="0" borderId="15" xfId="0" applyNumberFormat="1" applyFont="1" applyBorder="1" applyAlignment="1">
      <alignment horizontal="center" vertical="center"/>
    </xf>
    <xf numFmtId="166" fontId="6" fillId="0" borderId="16" xfId="0" applyNumberFormat="1" applyFont="1" applyBorder="1" applyAlignment="1">
      <alignment horizontal="center" vertical="center"/>
    </xf>
    <xf numFmtId="0" fontId="5" fillId="0" borderId="15" xfId="3" applyNumberFormat="1" applyFont="1" applyBorder="1" applyAlignment="1">
      <alignment horizontal="left" vertical="top" wrapText="1"/>
    </xf>
    <xf numFmtId="165" fontId="6" fillId="0" borderId="15" xfId="3" applyNumberFormat="1" applyFont="1" applyFill="1" applyBorder="1" applyAlignment="1">
      <alignment horizontal="center" vertical="center" wrapText="1"/>
    </xf>
    <xf numFmtId="165" fontId="6" fillId="0" borderId="15" xfId="3" applyNumberFormat="1" applyFont="1" applyBorder="1" applyAlignment="1">
      <alignment horizontal="center" vertical="center"/>
    </xf>
    <xf numFmtId="0" fontId="1" fillId="0" borderId="15" xfId="0" applyFont="1" applyBorder="1" applyAlignment="1">
      <alignment vertical="top" wrapText="1"/>
    </xf>
    <xf numFmtId="165" fontId="6" fillId="0" borderId="15" xfId="4" applyNumberFormat="1" applyFont="1" applyBorder="1" applyAlignment="1">
      <alignment horizontal="center" vertical="center"/>
    </xf>
    <xf numFmtId="165" fontId="10" fillId="0" borderId="15" xfId="4" applyNumberFormat="1" applyFont="1" applyBorder="1" applyAlignment="1">
      <alignment horizontal="center" vertical="center"/>
    </xf>
    <xf numFmtId="165" fontId="1" fillId="0" borderId="6" xfId="0" applyNumberFormat="1" applyFont="1" applyBorder="1" applyAlignment="1">
      <alignment horizontal="center" vertical="center" wrapText="1"/>
    </xf>
    <xf numFmtId="0" fontId="12" fillId="0" borderId="0" xfId="0" applyFont="1"/>
    <xf numFmtId="0" fontId="5" fillId="0" borderId="15" xfId="5" applyNumberFormat="1" applyFont="1" applyBorder="1" applyAlignment="1">
      <alignment horizontal="left" vertical="top" wrapText="1"/>
    </xf>
    <xf numFmtId="0" fontId="1" fillId="0" borderId="6" xfId="0" applyFont="1" applyBorder="1" applyAlignment="1">
      <alignment horizontal="center" vertical="center" wrapText="1"/>
    </xf>
    <xf numFmtId="166" fontId="13" fillId="0" borderId="0" xfId="0" applyNumberFormat="1" applyFont="1" applyAlignment="1">
      <alignment horizontal="center" vertical="center"/>
    </xf>
    <xf numFmtId="166" fontId="12" fillId="0" borderId="0" xfId="0" applyNumberFormat="1" applyFont="1" applyAlignment="1">
      <alignment horizontal="center" vertical="center"/>
    </xf>
    <xf numFmtId="166" fontId="6" fillId="0" borderId="15" xfId="5" applyNumberFormat="1" applyFont="1" applyBorder="1" applyAlignment="1">
      <alignment horizontal="center" vertical="center" wrapText="1"/>
    </xf>
    <xf numFmtId="166" fontId="6" fillId="0" borderId="16" xfId="5" applyNumberFormat="1" applyFont="1" applyBorder="1" applyAlignment="1">
      <alignment horizontal="center" vertical="center" wrapText="1"/>
    </xf>
    <xf numFmtId="166" fontId="6" fillId="0" borderId="17" xfId="5" applyNumberFormat="1" applyFont="1" applyBorder="1" applyAlignment="1">
      <alignment horizontal="center" vertical="center" wrapText="1"/>
    </xf>
    <xf numFmtId="166" fontId="6" fillId="0" borderId="15" xfId="5" applyNumberFormat="1" applyFont="1" applyBorder="1" applyAlignment="1">
      <alignment horizontal="center" vertical="center"/>
    </xf>
    <xf numFmtId="166" fontId="13" fillId="0" borderId="15" xfId="0" applyNumberFormat="1" applyFont="1" applyBorder="1" applyAlignment="1">
      <alignment horizontal="center" vertical="center" wrapText="1"/>
    </xf>
    <xf numFmtId="3" fontId="13" fillId="0" borderId="9" xfId="0" applyNumberFormat="1" applyFont="1" applyBorder="1" applyAlignment="1">
      <alignment horizontal="center" vertical="center" wrapText="1"/>
    </xf>
    <xf numFmtId="0" fontId="5" fillId="0" borderId="15" xfId="6" applyNumberFormat="1" applyFont="1" applyBorder="1" applyAlignment="1">
      <alignment horizontal="left" vertical="top" wrapText="1"/>
    </xf>
    <xf numFmtId="0" fontId="5" fillId="0" borderId="21" xfId="6" applyNumberFormat="1" applyFont="1" applyBorder="1" applyAlignment="1">
      <alignment horizontal="left" vertical="top" wrapText="1"/>
    </xf>
    <xf numFmtId="165" fontId="6" fillId="0" borderId="15" xfId="6" applyNumberFormat="1" applyFont="1" applyBorder="1" applyAlignment="1">
      <alignment horizontal="center" vertical="center"/>
    </xf>
    <xf numFmtId="0" fontId="5" fillId="0" borderId="22" xfId="6" applyNumberFormat="1" applyFont="1" applyBorder="1" applyAlignment="1">
      <alignment horizontal="left" vertical="top" wrapText="1"/>
    </xf>
    <xf numFmtId="0" fontId="5" fillId="0" borderId="15" xfId="7" applyNumberFormat="1" applyFont="1" applyBorder="1" applyAlignment="1">
      <alignment horizontal="left" vertical="top" wrapText="1"/>
    </xf>
    <xf numFmtId="165" fontId="6" fillId="0" borderId="15" xfId="7" applyNumberFormat="1" applyFont="1" applyFill="1" applyBorder="1" applyAlignment="1">
      <alignment horizontal="center" vertical="center" wrapText="1"/>
    </xf>
    <xf numFmtId="0" fontId="5" fillId="0" borderId="16" xfId="7" applyNumberFormat="1" applyFont="1" applyBorder="1" applyAlignment="1">
      <alignment horizontal="left" vertical="top" wrapText="1"/>
    </xf>
    <xf numFmtId="0" fontId="5" fillId="0" borderId="23" xfId="7" applyNumberFormat="1" applyFont="1" applyBorder="1" applyAlignment="1">
      <alignment horizontal="left" vertical="top" wrapText="1"/>
    </xf>
    <xf numFmtId="165" fontId="6" fillId="0" borderId="15" xfId="7" applyNumberFormat="1" applyFont="1" applyBorder="1" applyAlignment="1">
      <alignment horizontal="center" vertical="center"/>
    </xf>
    <xf numFmtId="0" fontId="5" fillId="0" borderId="15" xfId="7" applyNumberFormat="1" applyFont="1" applyBorder="1" applyAlignment="1">
      <alignment vertical="top" wrapText="1"/>
    </xf>
    <xf numFmtId="0" fontId="1" fillId="0" borderId="5" xfId="0" applyFont="1" applyBorder="1" applyAlignment="1">
      <alignment vertical="top" wrapText="1"/>
    </xf>
    <xf numFmtId="0" fontId="2" fillId="0" borderId="5" xfId="1" applyBorder="1" applyAlignment="1" applyProtection="1">
      <alignment vertical="top" wrapText="1"/>
    </xf>
    <xf numFmtId="165" fontId="1" fillId="0" borderId="15" xfId="0" applyNumberFormat="1" applyFont="1" applyBorder="1" applyAlignment="1">
      <alignment horizontal="center" vertical="center" wrapText="1"/>
    </xf>
    <xf numFmtId="0" fontId="0" fillId="0" borderId="15" xfId="0" applyBorder="1"/>
    <xf numFmtId="165" fontId="9" fillId="0" borderId="15" xfId="3" applyNumberFormat="1" applyFont="1" applyBorder="1" applyAlignment="1">
      <alignment horizontal="center" vertical="center"/>
    </xf>
    <xf numFmtId="0" fontId="14" fillId="0" borderId="15" xfId="0" applyFont="1" applyBorder="1"/>
    <xf numFmtId="165" fontId="9" fillId="0" borderId="15" xfId="7" applyNumberFormat="1" applyFont="1" applyFill="1" applyBorder="1" applyAlignment="1">
      <alignment horizontal="center" vertical="center" wrapText="1"/>
    </xf>
    <xf numFmtId="4" fontId="5" fillId="0" borderId="15" xfId="0" applyNumberFormat="1" applyFont="1" applyBorder="1" applyAlignment="1">
      <alignment horizontal="center" vertical="top" wrapText="1"/>
    </xf>
    <xf numFmtId="166" fontId="5" fillId="0" borderId="15" xfId="0" applyNumberFormat="1" applyFont="1" applyBorder="1" applyAlignment="1">
      <alignment horizontal="center" vertical="top" wrapText="1"/>
    </xf>
    <xf numFmtId="0" fontId="5" fillId="0" borderId="15" xfId="0" applyNumberFormat="1" applyFont="1" applyBorder="1" applyAlignment="1">
      <alignment horizontal="center" vertical="top" wrapText="1"/>
    </xf>
    <xf numFmtId="0" fontId="5" fillId="0" borderId="15" xfId="0" applyNumberFormat="1" applyFont="1" applyBorder="1" applyAlignment="1">
      <alignment horizontal="center" vertical="top" wrapText="1"/>
    </xf>
    <xf numFmtId="167" fontId="5" fillId="0" borderId="15" xfId="0" applyNumberFormat="1" applyFont="1" applyBorder="1" applyAlignment="1">
      <alignment horizontal="center" vertical="top" wrapText="1"/>
    </xf>
    <xf numFmtId="0" fontId="0" fillId="0" borderId="0" xfId="0"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1" fillId="0" borderId="15" xfId="0" applyFont="1" applyBorder="1" applyAlignment="1">
      <alignment horizontal="center" vertical="top" wrapText="1"/>
    </xf>
    <xf numFmtId="0" fontId="15" fillId="2" borderId="15" xfId="0" applyFont="1" applyFill="1" applyBorder="1" applyAlignment="1">
      <alignment horizontal="center" vertical="top" wrapText="1"/>
    </xf>
    <xf numFmtId="0" fontId="1" fillId="0" borderId="15" xfId="0" applyFont="1" applyBorder="1" applyAlignment="1">
      <alignment horizontal="center" vertical="center" wrapText="1"/>
    </xf>
    <xf numFmtId="0" fontId="0" fillId="0" borderId="15" xfId="0" applyBorder="1" applyAlignment="1">
      <alignment horizontal="center" vertical="top"/>
    </xf>
    <xf numFmtId="0" fontId="0" fillId="0" borderId="15" xfId="0" applyBorder="1" applyAlignment="1">
      <alignment vertical="top"/>
    </xf>
    <xf numFmtId="0" fontId="7" fillId="0" borderId="15" xfId="0" applyFont="1" applyBorder="1"/>
    <xf numFmtId="0" fontId="5" fillId="0" borderId="21" xfId="0" applyNumberFormat="1" applyFont="1" applyBorder="1" applyAlignment="1">
      <alignment horizontal="center" vertical="top" wrapText="1"/>
    </xf>
    <xf numFmtId="0" fontId="5" fillId="0" borderId="24" xfId="0" applyNumberFormat="1" applyFont="1" applyBorder="1" applyAlignment="1">
      <alignment horizontal="center" vertical="top" wrapText="1"/>
    </xf>
    <xf numFmtId="166" fontId="1" fillId="0" borderId="15" xfId="0" applyNumberFormat="1" applyFont="1" applyBorder="1" applyAlignment="1">
      <alignment horizontal="center" vertical="center" wrapText="1"/>
    </xf>
    <xf numFmtId="0" fontId="1" fillId="0" borderId="6" xfId="0" applyFont="1" applyBorder="1" applyAlignment="1">
      <alignment horizontal="center" vertical="top" wrapText="1"/>
    </xf>
    <xf numFmtId="0" fontId="16" fillId="0" borderId="15" xfId="0" applyNumberFormat="1" applyFont="1" applyBorder="1" applyAlignment="1">
      <alignment horizontal="center" vertical="top" wrapText="1"/>
    </xf>
    <xf numFmtId="0" fontId="16" fillId="0" borderId="15" xfId="0" applyNumberFormat="1" applyFont="1" applyBorder="1" applyAlignment="1">
      <alignment horizontal="left" vertical="top" wrapText="1"/>
    </xf>
    <xf numFmtId="166" fontId="16" fillId="0" borderId="15" xfId="0" applyNumberFormat="1" applyFont="1" applyBorder="1" applyAlignment="1">
      <alignment horizontal="center" vertical="top" wrapText="1"/>
    </xf>
    <xf numFmtId="167" fontId="16" fillId="0" borderId="15" xfId="0" applyNumberFormat="1" applyFont="1" applyBorder="1" applyAlignment="1">
      <alignment horizontal="center" vertical="top" wrapText="1"/>
    </xf>
    <xf numFmtId="4" fontId="16" fillId="0" borderId="15" xfId="0" applyNumberFormat="1" applyFont="1" applyBorder="1" applyAlignment="1">
      <alignment horizontal="center" vertical="top" wrapText="1"/>
    </xf>
    <xf numFmtId="0" fontId="1" fillId="0" borderId="6" xfId="0" applyFont="1" applyBorder="1" applyAlignment="1">
      <alignment horizontal="center" vertical="top" wrapText="1"/>
    </xf>
    <xf numFmtId="0" fontId="1" fillId="0" borderId="6"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3" fillId="0" borderId="7" xfId="0" applyFont="1" applyBorder="1" applyAlignment="1">
      <alignment horizontal="center" vertical="top" wrapText="1"/>
    </xf>
    <xf numFmtId="0" fontId="1" fillId="0" borderId="7" xfId="0" applyFont="1" applyBorder="1" applyAlignment="1">
      <alignment horizontal="center" vertical="top" wrapText="1"/>
    </xf>
    <xf numFmtId="165" fontId="6" fillId="0" borderId="29" xfId="3" applyNumberFormat="1" applyFont="1" applyBorder="1" applyAlignment="1">
      <alignment horizontal="center" vertical="center"/>
    </xf>
    <xf numFmtId="165" fontId="6" fillId="0" borderId="29" xfId="4" applyNumberFormat="1" applyFont="1" applyBorder="1" applyAlignment="1">
      <alignment horizontal="center" vertical="center"/>
    </xf>
    <xf numFmtId="165" fontId="6" fillId="0" borderId="29" xfId="3" applyNumberFormat="1" applyFont="1" applyFill="1" applyBorder="1" applyAlignment="1">
      <alignment horizontal="center" vertical="center" wrapText="1"/>
    </xf>
    <xf numFmtId="165" fontId="10" fillId="0" borderId="29" xfId="4" applyNumberFormat="1" applyFont="1" applyBorder="1" applyAlignment="1">
      <alignment horizontal="center" vertical="center"/>
    </xf>
    <xf numFmtId="0" fontId="5" fillId="0" borderId="35" xfId="3" applyNumberFormat="1" applyFont="1" applyBorder="1" applyAlignment="1">
      <alignment horizontal="left" vertical="top" wrapText="1"/>
    </xf>
    <xf numFmtId="165" fontId="6" fillId="0" borderId="5" xfId="3" applyNumberFormat="1" applyFont="1" applyBorder="1" applyAlignment="1">
      <alignment horizontal="center" vertical="center"/>
    </xf>
    <xf numFmtId="165" fontId="6" fillId="0" borderId="6" xfId="3" applyNumberFormat="1" applyFont="1" applyBorder="1" applyAlignment="1">
      <alignment horizontal="center" vertical="center"/>
    </xf>
    <xf numFmtId="0" fontId="12" fillId="0" borderId="1" xfId="0" applyFont="1" applyBorder="1"/>
    <xf numFmtId="0" fontId="0" fillId="0" borderId="2" xfId="0" applyBorder="1"/>
    <xf numFmtId="0" fontId="0" fillId="0" borderId="3" xfId="0" applyBorder="1"/>
    <xf numFmtId="0" fontId="12" fillId="0" borderId="8" xfId="0" applyFont="1" applyBorder="1"/>
    <xf numFmtId="0" fontId="0" fillId="0" borderId="0" xfId="0" applyBorder="1"/>
    <xf numFmtId="0" fontId="3" fillId="0" borderId="0" xfId="0" applyFont="1" applyBorder="1" applyAlignment="1">
      <alignment horizontal="center"/>
    </xf>
    <xf numFmtId="0" fontId="0" fillId="0" borderId="9" xfId="0" applyBorder="1"/>
    <xf numFmtId="0" fontId="3" fillId="0" borderId="9" xfId="0" applyFont="1" applyBorder="1" applyAlignment="1">
      <alignment horizontal="right"/>
    </xf>
    <xf numFmtId="0" fontId="1" fillId="0" borderId="29" xfId="0" applyFont="1" applyBorder="1" applyAlignment="1">
      <alignment horizontal="center" vertical="top" wrapText="1"/>
    </xf>
    <xf numFmtId="165" fontId="1" fillId="0" borderId="29" xfId="0" applyNumberFormat="1" applyFont="1" applyBorder="1" applyAlignment="1">
      <alignment horizontal="center" vertical="center" wrapText="1"/>
    </xf>
    <xf numFmtId="165" fontId="9" fillId="0" borderId="29" xfId="3" applyNumberFormat="1" applyFont="1" applyBorder="1" applyAlignment="1">
      <alignment horizontal="center" vertical="center"/>
    </xf>
    <xf numFmtId="0" fontId="14" fillId="0" borderId="29" xfId="0" applyFont="1" applyBorder="1"/>
    <xf numFmtId="0" fontId="1" fillId="0" borderId="29" xfId="0" applyFont="1" applyBorder="1" applyAlignment="1">
      <alignment vertical="top" wrapText="1"/>
    </xf>
    <xf numFmtId="0" fontId="1" fillId="0" borderId="0" xfId="0" applyFont="1" applyAlignment="1">
      <alignment horizont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0"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15" fillId="2" borderId="15" xfId="0" applyFont="1" applyFill="1" applyBorder="1" applyAlignment="1">
      <alignment horizontal="left" vertical="top" wrapText="1" indent="1"/>
    </xf>
    <xf numFmtId="0" fontId="15"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0" fillId="0" borderId="28" xfId="0" applyBorder="1" applyAlignment="1">
      <alignment horizontal="center" vertical="center" wrapText="1"/>
    </xf>
    <xf numFmtId="0" fontId="15" fillId="2" borderId="21" xfId="0" applyFont="1" applyFill="1" applyBorder="1" applyAlignment="1">
      <alignment horizontal="left" vertical="top" wrapText="1"/>
    </xf>
    <xf numFmtId="0" fontId="15" fillId="2" borderId="24" xfId="0" applyFont="1" applyFill="1" applyBorder="1" applyAlignment="1">
      <alignment horizontal="left" vertical="top" wrapText="1"/>
    </xf>
    <xf numFmtId="0" fontId="15" fillId="2" borderId="25" xfId="0" applyFont="1" applyFill="1" applyBorder="1" applyAlignment="1">
      <alignment horizontal="left" vertical="top" wrapText="1"/>
    </xf>
    <xf numFmtId="0" fontId="15" fillId="2" borderId="21" xfId="0" applyFont="1" applyFill="1" applyBorder="1" applyAlignment="1">
      <alignment horizontal="center" vertical="top" wrapText="1"/>
    </xf>
    <xf numFmtId="0" fontId="15" fillId="2" borderId="24" xfId="0" applyFont="1" applyFill="1" applyBorder="1" applyAlignment="1">
      <alignment horizontal="center" vertical="top" wrapText="1"/>
    </xf>
    <xf numFmtId="0" fontId="15" fillId="2" borderId="25" xfId="0" applyFont="1" applyFill="1" applyBorder="1" applyAlignment="1">
      <alignment horizontal="center" vertical="top" wrapText="1"/>
    </xf>
    <xf numFmtId="0" fontId="5" fillId="0" borderId="21" xfId="0" applyNumberFormat="1" applyFont="1" applyBorder="1" applyAlignment="1">
      <alignment horizontal="center" vertical="top" wrapText="1"/>
    </xf>
    <xf numFmtId="0" fontId="5" fillId="0" borderId="24" xfId="0" applyNumberFormat="1" applyFont="1" applyBorder="1" applyAlignment="1">
      <alignment horizontal="center" vertical="top" wrapText="1"/>
    </xf>
    <xf numFmtId="0" fontId="5" fillId="0" borderId="25" xfId="0" applyNumberFormat="1" applyFont="1" applyBorder="1" applyAlignment="1">
      <alignment horizontal="center" vertical="top" wrapText="1"/>
    </xf>
    <xf numFmtId="0" fontId="2" fillId="0" borderId="21" xfId="1" applyBorder="1" applyAlignment="1" applyProtection="1">
      <alignment horizontal="center" vertical="top" wrapText="1"/>
    </xf>
    <xf numFmtId="0" fontId="2" fillId="0" borderId="24" xfId="1" applyBorder="1" applyAlignment="1" applyProtection="1">
      <alignment horizontal="center" vertical="top" wrapText="1"/>
    </xf>
    <xf numFmtId="0" fontId="2" fillId="0" borderId="25" xfId="1" applyBorder="1" applyAlignment="1" applyProtection="1">
      <alignment horizontal="center" vertical="top" wrapText="1"/>
    </xf>
    <xf numFmtId="0" fontId="15" fillId="2" borderId="21" xfId="0" applyFont="1" applyFill="1" applyBorder="1" applyAlignment="1">
      <alignment horizontal="left" vertical="top" wrapText="1" indent="1"/>
    </xf>
    <xf numFmtId="0" fontId="15" fillId="2" borderId="24" xfId="0" applyFont="1" applyFill="1" applyBorder="1" applyAlignment="1">
      <alignment horizontal="left" vertical="top" wrapText="1" indent="1"/>
    </xf>
    <xf numFmtId="0" fontId="15" fillId="2" borderId="25" xfId="0" applyFont="1" applyFill="1" applyBorder="1" applyAlignment="1">
      <alignment horizontal="left" vertical="top" wrapText="1" indent="1"/>
    </xf>
    <xf numFmtId="0" fontId="0" fillId="0" borderId="2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11" xfId="0" applyFont="1" applyBorder="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7" xfId="0" applyFont="1" applyBorder="1" applyAlignment="1">
      <alignment horizontal="center" vertical="top" wrapText="1"/>
    </xf>
    <xf numFmtId="0" fontId="1" fillId="0" borderId="7" xfId="0" applyFont="1" applyBorder="1" applyAlignment="1">
      <alignment horizontal="center" vertical="top" wrapText="1"/>
    </xf>
    <xf numFmtId="0" fontId="6" fillId="0" borderId="33" xfId="3" applyNumberFormat="1" applyFont="1" applyBorder="1" applyAlignment="1">
      <alignment horizontal="left" vertical="top" wrapText="1"/>
    </xf>
    <xf numFmtId="0" fontId="13" fillId="0" borderId="30" xfId="0" applyFont="1" applyBorder="1" applyAlignment="1">
      <alignment horizontal="center" vertical="top" wrapTex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6" fillId="0" borderId="34" xfId="3" applyNumberFormat="1" applyFont="1" applyBorder="1" applyAlignment="1">
      <alignment horizontal="left"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1" fillId="0" borderId="7"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7" xfId="0" applyFont="1" applyBorder="1" applyAlignment="1">
      <alignment vertical="top" wrapText="1"/>
    </xf>
    <xf numFmtId="0" fontId="2" fillId="0" borderId="15" xfId="1" applyBorder="1" applyAlignment="1" applyProtection="1">
      <alignment horizontal="center" vertical="top" wrapText="1"/>
    </xf>
    <xf numFmtId="0" fontId="15" fillId="2" borderId="15" xfId="0" applyFont="1" applyFill="1" applyBorder="1" applyAlignment="1">
      <alignment horizontal="left" vertical="top" wrapText="1"/>
    </xf>
    <xf numFmtId="0" fontId="15" fillId="2" borderId="15" xfId="0" applyFont="1" applyFill="1" applyBorder="1" applyAlignment="1">
      <alignment horizontal="center" vertical="top" wrapText="1"/>
    </xf>
    <xf numFmtId="0" fontId="5" fillId="0" borderId="15" xfId="0" applyNumberFormat="1" applyFont="1" applyBorder="1" applyAlignment="1">
      <alignment horizontal="center" vertical="top" wrapText="1"/>
    </xf>
    <xf numFmtId="0" fontId="5" fillId="0" borderId="15" xfId="2" applyNumberFormat="1" applyFont="1" applyBorder="1" applyAlignment="1">
      <alignment horizontal="left" vertical="top" wrapText="1"/>
    </xf>
    <xf numFmtId="0" fontId="5" fillId="0" borderId="15" xfId="0" applyNumberFormat="1"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7" xfId="0" applyFont="1" applyBorder="1" applyAlignment="1">
      <alignment horizontal="left" vertical="top" wrapText="1"/>
    </xf>
    <xf numFmtId="0" fontId="6" fillId="0" borderId="15" xfId="0" applyNumberFormat="1" applyFont="1" applyBorder="1" applyAlignment="1">
      <alignment horizontal="left" vertical="top"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5" fillId="0" borderId="15" xfId="5" applyNumberFormat="1" applyFont="1" applyBorder="1" applyAlignment="1">
      <alignment horizontal="left" vertical="top" wrapText="1"/>
    </xf>
    <xf numFmtId="166" fontId="13" fillId="0" borderId="1"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5"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0" fillId="0" borderId="15" xfId="0" applyBorder="1" applyAlignment="1">
      <alignment horizontal="center"/>
    </xf>
  </cellXfs>
  <cellStyles count="8">
    <cellStyle name="Гиперссылка" xfId="1" builtinId="8"/>
    <cellStyle name="Обычный" xfId="0" builtinId="0"/>
    <cellStyle name="Обычный 2" xfId="2"/>
    <cellStyle name="Обычный 3" xfId="3"/>
    <cellStyle name="Обычный 4" xfId="5"/>
    <cellStyle name="Обычный 5" xfId="6"/>
    <cellStyle name="Обычный 6" xfId="7"/>
    <cellStyle name="Финансов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1"/>
  <sheetViews>
    <sheetView view="pageBreakPreview" topLeftCell="A82" zoomScaleNormal="80" zoomScaleSheetLayoutView="100" workbookViewId="0">
      <selection activeCell="B15" sqref="B15:F15"/>
    </sheetView>
  </sheetViews>
  <sheetFormatPr defaultRowHeight="15" x14ac:dyDescent="0.25"/>
  <cols>
    <col min="1" max="1" width="8.85546875" style="67" customWidth="1"/>
    <col min="2" max="6" width="31" customWidth="1"/>
  </cols>
  <sheetData>
    <row r="2" spans="1:6" ht="18.75" x14ac:dyDescent="0.3">
      <c r="F2" s="4" t="s">
        <v>9</v>
      </c>
    </row>
    <row r="3" spans="1:6" ht="18.75" x14ac:dyDescent="0.25">
      <c r="A3" s="68"/>
    </row>
    <row r="4" spans="1:6" ht="73.5" customHeight="1" x14ac:dyDescent="0.25">
      <c r="A4" s="111" t="s">
        <v>10</v>
      </c>
      <c r="B4" s="111"/>
      <c r="C4" s="111"/>
      <c r="D4" s="111"/>
      <c r="E4" s="111"/>
      <c r="F4" s="111"/>
    </row>
    <row r="5" spans="1:6" ht="16.5" x14ac:dyDescent="0.25">
      <c r="A5" s="69"/>
    </row>
    <row r="6" spans="1:6" ht="19.5" thickBot="1" x14ac:dyDescent="0.35">
      <c r="D6" s="5" t="s">
        <v>11</v>
      </c>
    </row>
    <row r="7" spans="1:6" ht="15.75" customHeight="1" x14ac:dyDescent="0.25">
      <c r="A7" s="112" t="s">
        <v>0</v>
      </c>
      <c r="B7" s="113"/>
      <c r="C7" s="113"/>
      <c r="D7" s="113"/>
      <c r="E7" s="113"/>
      <c r="F7" s="114"/>
    </row>
    <row r="8" spans="1:6" ht="47.25" customHeight="1" thickBot="1" x14ac:dyDescent="0.3">
      <c r="A8" s="115" t="s">
        <v>145</v>
      </c>
      <c r="B8" s="116"/>
      <c r="C8" s="116"/>
      <c r="D8" s="116"/>
      <c r="E8" s="116"/>
      <c r="F8" s="117"/>
    </row>
    <row r="9" spans="1:6" ht="66" customHeight="1" thickBot="1" x14ac:dyDescent="0.3">
      <c r="A9" s="112" t="s">
        <v>1</v>
      </c>
      <c r="B9" s="119" t="s">
        <v>12</v>
      </c>
      <c r="C9" s="121" t="s">
        <v>224</v>
      </c>
      <c r="D9" s="122"/>
      <c r="E9" s="123"/>
      <c r="F9" s="119" t="s">
        <v>2</v>
      </c>
    </row>
    <row r="10" spans="1:6" ht="17.25" customHeight="1" thickBot="1" x14ac:dyDescent="0.3">
      <c r="A10" s="118"/>
      <c r="B10" s="120"/>
      <c r="C10" s="119" t="s">
        <v>223</v>
      </c>
      <c r="D10" s="121" t="s">
        <v>222</v>
      </c>
      <c r="E10" s="124"/>
      <c r="F10" s="120"/>
    </row>
    <row r="11" spans="1:6" ht="15.75" x14ac:dyDescent="0.25">
      <c r="A11" s="118"/>
      <c r="B11" s="120"/>
      <c r="C11" s="120"/>
      <c r="D11" s="14" t="s">
        <v>3</v>
      </c>
      <c r="E11" s="14" t="s">
        <v>4</v>
      </c>
      <c r="F11" s="120"/>
    </row>
    <row r="12" spans="1:6" ht="15.75" x14ac:dyDescent="0.25">
      <c r="A12" s="70">
        <v>1</v>
      </c>
      <c r="B12" s="70">
        <v>2</v>
      </c>
      <c r="C12" s="70">
        <v>3</v>
      </c>
      <c r="D12" s="70">
        <v>4</v>
      </c>
      <c r="E12" s="70">
        <v>5</v>
      </c>
      <c r="F12" s="70">
        <v>6</v>
      </c>
    </row>
    <row r="13" spans="1:6" ht="15.75" x14ac:dyDescent="0.25">
      <c r="A13" s="125" t="s">
        <v>59</v>
      </c>
      <c r="B13" s="125"/>
      <c r="C13" s="125"/>
      <c r="D13" s="125"/>
      <c r="E13" s="125"/>
      <c r="F13" s="125"/>
    </row>
    <row r="14" spans="1:6" ht="30" customHeight="1" x14ac:dyDescent="0.25">
      <c r="A14" s="71" t="s">
        <v>146</v>
      </c>
      <c r="B14" s="126" t="s">
        <v>147</v>
      </c>
      <c r="C14" s="126"/>
      <c r="D14" s="126"/>
      <c r="E14" s="126"/>
      <c r="F14" s="126"/>
    </row>
    <row r="15" spans="1:6" ht="40.5" customHeight="1" x14ac:dyDescent="0.25">
      <c r="A15" s="71" t="s">
        <v>148</v>
      </c>
      <c r="B15" s="126" t="s">
        <v>149</v>
      </c>
      <c r="C15" s="126"/>
      <c r="D15" s="126"/>
      <c r="E15" s="126"/>
      <c r="F15" s="126"/>
    </row>
    <row r="16" spans="1:6" ht="32.25" customHeight="1" thickBot="1" x14ac:dyDescent="0.3">
      <c r="A16" s="127" t="s">
        <v>167</v>
      </c>
      <c r="B16" s="128"/>
      <c r="C16" s="128"/>
      <c r="D16" s="128"/>
      <c r="E16" s="128"/>
      <c r="F16" s="129"/>
    </row>
    <row r="17" spans="1:6" ht="288" customHeight="1" thickBot="1" x14ac:dyDescent="0.3">
      <c r="A17" s="70">
        <v>1</v>
      </c>
      <c r="B17" s="30" t="s">
        <v>6</v>
      </c>
      <c r="C17" s="62">
        <v>99.95</v>
      </c>
      <c r="D17" s="121">
        <v>99.9</v>
      </c>
      <c r="E17" s="124">
        <v>99.85</v>
      </c>
      <c r="F17" s="15" t="s">
        <v>168</v>
      </c>
    </row>
    <row r="18" spans="1:6" ht="20.25" customHeight="1" x14ac:dyDescent="0.25">
      <c r="A18" s="64">
        <v>2</v>
      </c>
      <c r="B18" s="15" t="s">
        <v>78</v>
      </c>
      <c r="C18" s="63">
        <f>AVERAGE(C19:C29)</f>
        <v>99.87090909090908</v>
      </c>
      <c r="D18" s="63">
        <f t="shared" ref="D18:E18" si="0">AVERAGE(D19:D29)</f>
        <v>99.972727272727283</v>
      </c>
      <c r="E18" s="63">
        <f t="shared" si="0"/>
        <v>99.094545454545454</v>
      </c>
      <c r="F18" s="64" t="s">
        <v>191</v>
      </c>
    </row>
    <row r="19" spans="1:6" x14ac:dyDescent="0.25">
      <c r="A19" s="64">
        <v>3</v>
      </c>
      <c r="B19" s="15" t="s">
        <v>70</v>
      </c>
      <c r="C19" s="63">
        <v>100</v>
      </c>
      <c r="D19" s="63">
        <v>100</v>
      </c>
      <c r="E19" s="63">
        <v>100</v>
      </c>
      <c r="F19" s="64" t="s">
        <v>49</v>
      </c>
    </row>
    <row r="20" spans="1:6" x14ac:dyDescent="0.25">
      <c r="A20" s="64">
        <v>4</v>
      </c>
      <c r="B20" s="15" t="s">
        <v>71</v>
      </c>
      <c r="C20" s="63">
        <v>100</v>
      </c>
      <c r="D20" s="63">
        <v>100</v>
      </c>
      <c r="E20" s="63">
        <v>100</v>
      </c>
      <c r="F20" s="64" t="s">
        <v>49</v>
      </c>
    </row>
    <row r="21" spans="1:6" x14ac:dyDescent="0.25">
      <c r="A21" s="64">
        <v>5</v>
      </c>
      <c r="B21" s="15" t="s">
        <v>72</v>
      </c>
      <c r="C21" s="63">
        <v>100</v>
      </c>
      <c r="D21" s="63">
        <v>100</v>
      </c>
      <c r="E21" s="63">
        <v>100</v>
      </c>
      <c r="F21" s="64" t="s">
        <v>49</v>
      </c>
    </row>
    <row r="22" spans="1:6" x14ac:dyDescent="0.25">
      <c r="A22" s="64">
        <v>6</v>
      </c>
      <c r="B22" s="15" t="s">
        <v>65</v>
      </c>
      <c r="C22" s="63">
        <v>99</v>
      </c>
      <c r="D22" s="63">
        <v>100</v>
      </c>
      <c r="E22" s="63">
        <v>99</v>
      </c>
      <c r="F22" s="15" t="s">
        <v>186</v>
      </c>
    </row>
    <row r="23" spans="1:6" ht="45" x14ac:dyDescent="0.25">
      <c r="A23" s="64">
        <v>7</v>
      </c>
      <c r="B23" s="15" t="s">
        <v>66</v>
      </c>
      <c r="C23" s="62">
        <v>99.96</v>
      </c>
      <c r="D23" s="63">
        <v>99.9</v>
      </c>
      <c r="E23" s="62">
        <v>99.96</v>
      </c>
      <c r="F23" s="15" t="s">
        <v>187</v>
      </c>
    </row>
    <row r="24" spans="1:6" ht="135" x14ac:dyDescent="0.25">
      <c r="A24" s="64">
        <v>8</v>
      </c>
      <c r="B24" s="15" t="s">
        <v>64</v>
      </c>
      <c r="C24" s="63">
        <v>100</v>
      </c>
      <c r="D24" s="63">
        <v>100</v>
      </c>
      <c r="E24" s="62">
        <v>99.86</v>
      </c>
      <c r="F24" s="15" t="s">
        <v>188</v>
      </c>
    </row>
    <row r="25" spans="1:6" ht="409.5" x14ac:dyDescent="0.25">
      <c r="A25" s="64">
        <v>9</v>
      </c>
      <c r="B25" s="15" t="s">
        <v>68</v>
      </c>
      <c r="C25" s="62">
        <v>99.82</v>
      </c>
      <c r="D25" s="63">
        <v>100</v>
      </c>
      <c r="E25" s="62">
        <v>99.62</v>
      </c>
      <c r="F25" s="15" t="s">
        <v>189</v>
      </c>
    </row>
    <row r="26" spans="1:6" x14ac:dyDescent="0.25">
      <c r="A26" s="64">
        <v>10</v>
      </c>
      <c r="B26" s="15" t="s">
        <v>62</v>
      </c>
      <c r="C26" s="63">
        <v>100</v>
      </c>
      <c r="D26" s="63">
        <v>100</v>
      </c>
      <c r="E26" s="63">
        <v>100</v>
      </c>
      <c r="F26" s="64" t="s">
        <v>49</v>
      </c>
    </row>
    <row r="27" spans="1:6" x14ac:dyDescent="0.25">
      <c r="A27" s="64">
        <v>11</v>
      </c>
      <c r="B27" s="15" t="s">
        <v>63</v>
      </c>
      <c r="C27" s="63">
        <v>100</v>
      </c>
      <c r="D27" s="63">
        <v>100</v>
      </c>
      <c r="E27" s="63">
        <v>100</v>
      </c>
      <c r="F27" s="64" t="s">
        <v>49</v>
      </c>
    </row>
    <row r="28" spans="1:6" ht="90" x14ac:dyDescent="0.25">
      <c r="A28" s="64">
        <v>12</v>
      </c>
      <c r="B28" s="15" t="s">
        <v>67</v>
      </c>
      <c r="C28" s="63">
        <v>100</v>
      </c>
      <c r="D28" s="63">
        <v>100</v>
      </c>
      <c r="E28" s="63">
        <v>91.8</v>
      </c>
      <c r="F28" s="15" t="s">
        <v>190</v>
      </c>
    </row>
    <row r="29" spans="1:6" ht="45" x14ac:dyDescent="0.25">
      <c r="A29" s="64">
        <v>13</v>
      </c>
      <c r="B29" s="15" t="s">
        <v>69</v>
      </c>
      <c r="C29" s="63">
        <v>99.8</v>
      </c>
      <c r="D29" s="63">
        <v>99.8</v>
      </c>
      <c r="E29" s="63">
        <v>99.8</v>
      </c>
      <c r="F29" s="15" t="s">
        <v>187</v>
      </c>
    </row>
    <row r="30" spans="1:6" ht="39" customHeight="1" x14ac:dyDescent="0.25">
      <c r="A30" s="139" t="s">
        <v>47</v>
      </c>
      <c r="B30" s="140"/>
      <c r="C30" s="140"/>
      <c r="D30" s="140"/>
      <c r="E30" s="140"/>
      <c r="F30" s="141"/>
    </row>
    <row r="31" spans="1:6" ht="53.25" customHeight="1" x14ac:dyDescent="0.25">
      <c r="A31" s="71" t="s">
        <v>146</v>
      </c>
      <c r="B31" s="130" t="s">
        <v>150</v>
      </c>
      <c r="C31" s="131"/>
      <c r="D31" s="131"/>
      <c r="E31" s="131"/>
      <c r="F31" s="132"/>
    </row>
    <row r="32" spans="1:6" ht="15" customHeight="1" x14ac:dyDescent="0.25">
      <c r="A32" s="71" t="s">
        <v>148</v>
      </c>
      <c r="B32" s="130" t="s">
        <v>151</v>
      </c>
      <c r="C32" s="131"/>
      <c r="D32" s="131"/>
      <c r="E32" s="131"/>
      <c r="F32" s="132"/>
    </row>
    <row r="33" spans="1:6" ht="42" customHeight="1" x14ac:dyDescent="0.25">
      <c r="A33" s="139" t="s">
        <v>185</v>
      </c>
      <c r="B33" s="140"/>
      <c r="C33" s="140"/>
      <c r="D33" s="140"/>
      <c r="E33" s="140"/>
      <c r="F33" s="141"/>
    </row>
    <row r="34" spans="1:6" ht="15.75" x14ac:dyDescent="0.25">
      <c r="A34" s="70">
        <v>1</v>
      </c>
      <c r="B34" s="30" t="s">
        <v>6</v>
      </c>
      <c r="C34" s="63">
        <v>100</v>
      </c>
      <c r="D34" s="63">
        <v>100</v>
      </c>
      <c r="E34" s="63">
        <v>100</v>
      </c>
      <c r="F34" s="72"/>
    </row>
    <row r="35" spans="1:6" ht="20.25" customHeight="1" x14ac:dyDescent="0.25">
      <c r="A35" s="64">
        <v>2</v>
      </c>
      <c r="B35" s="15" t="s">
        <v>78</v>
      </c>
      <c r="C35" s="63">
        <v>100</v>
      </c>
      <c r="D35" s="63">
        <v>100</v>
      </c>
      <c r="E35" s="63">
        <v>100</v>
      </c>
      <c r="F35" s="64"/>
    </row>
    <row r="36" spans="1:6" x14ac:dyDescent="0.25">
      <c r="A36" s="64">
        <v>3</v>
      </c>
      <c r="B36" s="15" t="s">
        <v>70</v>
      </c>
      <c r="C36" s="63">
        <v>100</v>
      </c>
      <c r="D36" s="63">
        <v>100</v>
      </c>
      <c r="E36" s="63">
        <v>100</v>
      </c>
      <c r="F36" s="64"/>
    </row>
    <row r="37" spans="1:6" x14ac:dyDescent="0.25">
      <c r="A37" s="64">
        <v>4</v>
      </c>
      <c r="B37" s="15" t="s">
        <v>71</v>
      </c>
      <c r="C37" s="63">
        <v>100</v>
      </c>
      <c r="D37" s="63">
        <v>100</v>
      </c>
      <c r="E37" s="63">
        <v>100</v>
      </c>
      <c r="F37" s="64"/>
    </row>
    <row r="38" spans="1:6" x14ac:dyDescent="0.25">
      <c r="A38" s="64">
        <v>5</v>
      </c>
      <c r="B38" s="15" t="s">
        <v>72</v>
      </c>
      <c r="C38" s="63">
        <v>100</v>
      </c>
      <c r="D38" s="63">
        <v>100</v>
      </c>
      <c r="E38" s="63">
        <v>100</v>
      </c>
      <c r="F38" s="64"/>
    </row>
    <row r="39" spans="1:6" x14ac:dyDescent="0.25">
      <c r="A39" s="64">
        <v>6</v>
      </c>
      <c r="B39" s="15" t="s">
        <v>65</v>
      </c>
      <c r="C39" s="63">
        <v>100</v>
      </c>
      <c r="D39" s="63">
        <v>100</v>
      </c>
      <c r="E39" s="63">
        <v>100</v>
      </c>
      <c r="F39" s="15"/>
    </row>
    <row r="40" spans="1:6" x14ac:dyDescent="0.25">
      <c r="A40" s="64">
        <v>7</v>
      </c>
      <c r="B40" s="15" t="s">
        <v>66</v>
      </c>
      <c r="C40" s="63">
        <v>100</v>
      </c>
      <c r="D40" s="63">
        <v>100</v>
      </c>
      <c r="E40" s="63">
        <v>100</v>
      </c>
      <c r="F40" s="15"/>
    </row>
    <row r="41" spans="1:6" x14ac:dyDescent="0.25">
      <c r="A41" s="64">
        <v>8</v>
      </c>
      <c r="B41" s="15" t="s">
        <v>64</v>
      </c>
      <c r="C41" s="63">
        <v>100</v>
      </c>
      <c r="D41" s="63">
        <v>100</v>
      </c>
      <c r="E41" s="63">
        <v>100</v>
      </c>
      <c r="F41" s="15"/>
    </row>
    <row r="42" spans="1:6" x14ac:dyDescent="0.25">
      <c r="A42" s="64">
        <v>9</v>
      </c>
      <c r="B42" s="15" t="s">
        <v>68</v>
      </c>
      <c r="C42" s="63">
        <v>100</v>
      </c>
      <c r="D42" s="63">
        <v>100</v>
      </c>
      <c r="E42" s="63">
        <v>100</v>
      </c>
      <c r="F42" s="15"/>
    </row>
    <row r="43" spans="1:6" x14ac:dyDescent="0.25">
      <c r="A43" s="64">
        <v>10</v>
      </c>
      <c r="B43" s="15" t="s">
        <v>62</v>
      </c>
      <c r="C43" s="63">
        <v>100</v>
      </c>
      <c r="D43" s="63">
        <v>100</v>
      </c>
      <c r="E43" s="63">
        <v>100</v>
      </c>
      <c r="F43" s="64"/>
    </row>
    <row r="44" spans="1:6" x14ac:dyDescent="0.25">
      <c r="A44" s="64">
        <v>11</v>
      </c>
      <c r="B44" s="15" t="s">
        <v>63</v>
      </c>
      <c r="C44" s="63">
        <v>100</v>
      </c>
      <c r="D44" s="63">
        <v>100</v>
      </c>
      <c r="E44" s="63">
        <v>100</v>
      </c>
      <c r="F44" s="64"/>
    </row>
    <row r="45" spans="1:6" x14ac:dyDescent="0.25">
      <c r="A45" s="64">
        <v>12</v>
      </c>
      <c r="B45" s="15" t="s">
        <v>67</v>
      </c>
      <c r="C45" s="63">
        <v>100</v>
      </c>
      <c r="D45" s="63">
        <v>100</v>
      </c>
      <c r="E45" s="63">
        <v>100</v>
      </c>
      <c r="F45" s="15"/>
    </row>
    <row r="46" spans="1:6" x14ac:dyDescent="0.25">
      <c r="A46" s="64">
        <v>13</v>
      </c>
      <c r="B46" s="15" t="s">
        <v>69</v>
      </c>
      <c r="C46" s="63">
        <v>100</v>
      </c>
      <c r="D46" s="63">
        <v>100</v>
      </c>
      <c r="E46" s="63">
        <v>100</v>
      </c>
      <c r="F46" s="15"/>
    </row>
    <row r="47" spans="1:6" x14ac:dyDescent="0.25">
      <c r="A47" s="139" t="s">
        <v>152</v>
      </c>
      <c r="B47" s="140"/>
      <c r="C47" s="140"/>
      <c r="D47" s="140"/>
      <c r="E47" s="140"/>
      <c r="F47" s="141"/>
    </row>
    <row r="48" spans="1:6" x14ac:dyDescent="0.25">
      <c r="A48" s="71" t="s">
        <v>146</v>
      </c>
      <c r="B48" s="142" t="s">
        <v>153</v>
      </c>
      <c r="C48" s="143"/>
      <c r="D48" s="143"/>
      <c r="E48" s="143"/>
      <c r="F48" s="144"/>
    </row>
    <row r="49" spans="1:6" ht="51.75" customHeight="1" x14ac:dyDescent="0.25">
      <c r="A49" s="71" t="s">
        <v>148</v>
      </c>
      <c r="B49" s="130" t="s">
        <v>154</v>
      </c>
      <c r="C49" s="131"/>
      <c r="D49" s="131"/>
      <c r="E49" s="131"/>
      <c r="F49" s="132"/>
    </row>
    <row r="50" spans="1:6" x14ac:dyDescent="0.25">
      <c r="A50" s="139" t="s">
        <v>155</v>
      </c>
      <c r="B50" s="140"/>
      <c r="C50" s="140"/>
      <c r="D50" s="140"/>
      <c r="E50" s="140"/>
      <c r="F50" s="141"/>
    </row>
    <row r="51" spans="1:6" ht="15" customHeight="1" x14ac:dyDescent="0.25">
      <c r="A51" s="71" t="s">
        <v>146</v>
      </c>
      <c r="B51" s="130" t="s">
        <v>156</v>
      </c>
      <c r="C51" s="131"/>
      <c r="D51" s="131"/>
      <c r="E51" s="131"/>
      <c r="F51" s="132"/>
    </row>
    <row r="52" spans="1:6" ht="32.25" customHeight="1" x14ac:dyDescent="0.25">
      <c r="A52" s="71" t="s">
        <v>148</v>
      </c>
      <c r="B52" s="130" t="s">
        <v>157</v>
      </c>
      <c r="C52" s="131"/>
      <c r="D52" s="131"/>
      <c r="E52" s="131"/>
      <c r="F52" s="132"/>
    </row>
    <row r="53" spans="1:6" x14ac:dyDescent="0.25">
      <c r="A53" s="133" t="s">
        <v>181</v>
      </c>
      <c r="B53" s="134"/>
      <c r="C53" s="134"/>
      <c r="D53" s="134"/>
      <c r="E53" s="134"/>
      <c r="F53" s="135"/>
    </row>
    <row r="54" spans="1:6" ht="105" x14ac:dyDescent="0.25">
      <c r="A54" s="64">
        <v>1</v>
      </c>
      <c r="B54" s="15" t="s">
        <v>6</v>
      </c>
      <c r="C54" s="66">
        <v>1.577</v>
      </c>
      <c r="D54" s="62">
        <v>1.63</v>
      </c>
      <c r="E54" s="66">
        <v>1.504</v>
      </c>
      <c r="F54" s="15" t="s">
        <v>176</v>
      </c>
    </row>
    <row r="55" spans="1:6" ht="105" x14ac:dyDescent="0.25">
      <c r="A55" s="64">
        <v>2</v>
      </c>
      <c r="B55" s="15" t="s">
        <v>78</v>
      </c>
      <c r="C55" s="66">
        <f>AVERAGE(C56:C66)</f>
        <v>1.7725454545454544</v>
      </c>
      <c r="D55" s="66">
        <f t="shared" ref="D55:E55" si="1">AVERAGE(D56:D66)</f>
        <v>1.9666363636363635</v>
      </c>
      <c r="E55" s="66">
        <f t="shared" si="1"/>
        <v>1.6807272727272726</v>
      </c>
      <c r="F55" s="15" t="s">
        <v>176</v>
      </c>
    </row>
    <row r="56" spans="1:6" ht="105" x14ac:dyDescent="0.25">
      <c r="A56" s="64">
        <v>3</v>
      </c>
      <c r="B56" s="15" t="s">
        <v>70</v>
      </c>
      <c r="C56" s="66">
        <v>2.0379999999999998</v>
      </c>
      <c r="D56" s="62">
        <v>2.09</v>
      </c>
      <c r="E56" s="62">
        <v>1.89</v>
      </c>
      <c r="F56" s="15" t="s">
        <v>176</v>
      </c>
    </row>
    <row r="57" spans="1:6" ht="105" x14ac:dyDescent="0.25">
      <c r="A57" s="64">
        <v>4</v>
      </c>
      <c r="B57" s="15" t="s">
        <v>71</v>
      </c>
      <c r="C57" s="66">
        <v>1.821</v>
      </c>
      <c r="D57" s="66">
        <v>1.913</v>
      </c>
      <c r="E57" s="66">
        <v>1.8220000000000001</v>
      </c>
      <c r="F57" s="15" t="s">
        <v>176</v>
      </c>
    </row>
    <row r="58" spans="1:6" ht="105" x14ac:dyDescent="0.25">
      <c r="A58" s="64">
        <v>5</v>
      </c>
      <c r="B58" s="15" t="s">
        <v>72</v>
      </c>
      <c r="C58" s="66">
        <v>1.851</v>
      </c>
      <c r="D58" s="62">
        <v>2.2400000000000002</v>
      </c>
      <c r="E58" s="66">
        <v>1.7410000000000001</v>
      </c>
      <c r="F58" s="15" t="s">
        <v>176</v>
      </c>
    </row>
    <row r="59" spans="1:6" ht="105" x14ac:dyDescent="0.25">
      <c r="A59" s="64">
        <v>6</v>
      </c>
      <c r="B59" s="15" t="s">
        <v>65</v>
      </c>
      <c r="C59" s="66">
        <v>1.643</v>
      </c>
      <c r="D59" s="62">
        <v>1.91</v>
      </c>
      <c r="E59" s="62">
        <v>1.65</v>
      </c>
      <c r="F59" s="15" t="s">
        <v>176</v>
      </c>
    </row>
    <row r="60" spans="1:6" ht="105" x14ac:dyDescent="0.25">
      <c r="A60" s="64">
        <v>7</v>
      </c>
      <c r="B60" s="15" t="s">
        <v>66</v>
      </c>
      <c r="C60" s="66">
        <v>1.577</v>
      </c>
      <c r="D60" s="62">
        <v>1.85</v>
      </c>
      <c r="E60" s="66">
        <v>1.488</v>
      </c>
      <c r="F60" s="15" t="s">
        <v>176</v>
      </c>
    </row>
    <row r="61" spans="1:6" ht="105" x14ac:dyDescent="0.25">
      <c r="A61" s="64">
        <v>8</v>
      </c>
      <c r="B61" s="15" t="s">
        <v>64</v>
      </c>
      <c r="C61" s="66">
        <v>1.595</v>
      </c>
      <c r="D61" s="62">
        <v>1.87</v>
      </c>
      <c r="E61" s="66">
        <v>1.587</v>
      </c>
      <c r="F61" s="15" t="s">
        <v>176</v>
      </c>
    </row>
    <row r="62" spans="1:6" ht="105" x14ac:dyDescent="0.25">
      <c r="A62" s="64">
        <v>9</v>
      </c>
      <c r="B62" s="15" t="s">
        <v>68</v>
      </c>
      <c r="C62" s="66">
        <v>1.649</v>
      </c>
      <c r="D62" s="63">
        <v>1.9</v>
      </c>
      <c r="E62" s="66">
        <v>1.5309999999999999</v>
      </c>
      <c r="F62" s="15" t="s">
        <v>176</v>
      </c>
    </row>
    <row r="63" spans="1:6" ht="105" x14ac:dyDescent="0.25">
      <c r="A63" s="64">
        <v>10</v>
      </c>
      <c r="B63" s="15" t="s">
        <v>62</v>
      </c>
      <c r="C63" s="66">
        <v>1.502</v>
      </c>
      <c r="D63" s="63">
        <v>1.7</v>
      </c>
      <c r="E63" s="66">
        <v>1.4179999999999999</v>
      </c>
      <c r="F63" s="15" t="s">
        <v>176</v>
      </c>
    </row>
    <row r="64" spans="1:6" ht="105" x14ac:dyDescent="0.25">
      <c r="A64" s="64">
        <v>11</v>
      </c>
      <c r="B64" s="15" t="s">
        <v>63</v>
      </c>
      <c r="C64" s="66">
        <v>1.946</v>
      </c>
      <c r="D64" s="62">
        <v>2.06</v>
      </c>
      <c r="E64" s="66">
        <v>1.954</v>
      </c>
      <c r="F64" s="15" t="s">
        <v>176</v>
      </c>
    </row>
    <row r="65" spans="1:6" ht="105" x14ac:dyDescent="0.25">
      <c r="A65" s="64">
        <v>12</v>
      </c>
      <c r="B65" s="15" t="s">
        <v>67</v>
      </c>
      <c r="C65" s="66">
        <v>1.851</v>
      </c>
      <c r="D65" s="62">
        <v>1.99</v>
      </c>
      <c r="E65" s="66">
        <v>1.728</v>
      </c>
      <c r="F65" s="15" t="s">
        <v>176</v>
      </c>
    </row>
    <row r="66" spans="1:6" ht="105" x14ac:dyDescent="0.25">
      <c r="A66" s="64">
        <v>13</v>
      </c>
      <c r="B66" s="15" t="s">
        <v>69</v>
      </c>
      <c r="C66" s="66">
        <v>2.0249999999999999</v>
      </c>
      <c r="D66" s="62">
        <v>2.11</v>
      </c>
      <c r="E66" s="66">
        <v>1.679</v>
      </c>
      <c r="F66" s="15" t="s">
        <v>176</v>
      </c>
    </row>
    <row r="67" spans="1:6" x14ac:dyDescent="0.25">
      <c r="A67" s="136" t="s">
        <v>184</v>
      </c>
      <c r="B67" s="137"/>
      <c r="C67" s="137"/>
      <c r="D67" s="137"/>
      <c r="E67" s="137"/>
      <c r="F67" s="138"/>
    </row>
    <row r="68" spans="1:6" ht="105" x14ac:dyDescent="0.25">
      <c r="A68" s="73">
        <v>1</v>
      </c>
      <c r="B68" s="15" t="s">
        <v>6</v>
      </c>
      <c r="C68" s="64" t="s">
        <v>49</v>
      </c>
      <c r="D68" s="63">
        <v>102.5</v>
      </c>
      <c r="E68" s="62">
        <v>91.21</v>
      </c>
      <c r="F68" s="15" t="s">
        <v>176</v>
      </c>
    </row>
    <row r="69" spans="1:6" ht="105" x14ac:dyDescent="0.25">
      <c r="A69" s="64">
        <v>2</v>
      </c>
      <c r="B69" s="15" t="s">
        <v>78</v>
      </c>
      <c r="C69" s="64" t="s">
        <v>49</v>
      </c>
      <c r="D69" s="63">
        <f>AVERAGE(D70:D80)</f>
        <v>111.89999999999999</v>
      </c>
      <c r="E69" s="63">
        <f>AVERAGE(E70:E80)</f>
        <v>99.350909090909084</v>
      </c>
      <c r="F69" s="15" t="s">
        <v>176</v>
      </c>
    </row>
    <row r="70" spans="1:6" ht="105" x14ac:dyDescent="0.25">
      <c r="A70" s="64">
        <v>3</v>
      </c>
      <c r="B70" s="15" t="s">
        <v>70</v>
      </c>
      <c r="C70" s="64" t="s">
        <v>49</v>
      </c>
      <c r="D70" s="63">
        <v>118.6</v>
      </c>
      <c r="E70" s="62">
        <v>105.19</v>
      </c>
      <c r="F70" s="15" t="s">
        <v>176</v>
      </c>
    </row>
    <row r="71" spans="1:6" ht="105" x14ac:dyDescent="0.25">
      <c r="A71" s="64">
        <v>4</v>
      </c>
      <c r="B71" s="15" t="s">
        <v>71</v>
      </c>
      <c r="C71" s="64" t="s">
        <v>49</v>
      </c>
      <c r="D71" s="63">
        <v>108.5</v>
      </c>
      <c r="E71" s="62">
        <v>105.08</v>
      </c>
      <c r="F71" s="15" t="s">
        <v>176</v>
      </c>
    </row>
    <row r="72" spans="1:6" ht="105" x14ac:dyDescent="0.25">
      <c r="A72" s="64">
        <v>5</v>
      </c>
      <c r="B72" s="15" t="s">
        <v>72</v>
      </c>
      <c r="C72" s="64" t="s">
        <v>49</v>
      </c>
      <c r="D72" s="63">
        <v>118.6</v>
      </c>
      <c r="E72" s="62">
        <v>98.83</v>
      </c>
      <c r="F72" s="15" t="s">
        <v>176</v>
      </c>
    </row>
    <row r="73" spans="1:6" ht="105" x14ac:dyDescent="0.25">
      <c r="A73" s="64">
        <v>6</v>
      </c>
      <c r="B73" s="15" t="s">
        <v>65</v>
      </c>
      <c r="C73" s="64" t="s">
        <v>49</v>
      </c>
      <c r="D73" s="63">
        <v>113.7</v>
      </c>
      <c r="E73" s="62">
        <v>100.21</v>
      </c>
      <c r="F73" s="15" t="s">
        <v>176</v>
      </c>
    </row>
    <row r="74" spans="1:6" ht="105" x14ac:dyDescent="0.25">
      <c r="A74" s="64">
        <v>7</v>
      </c>
      <c r="B74" s="15" t="s">
        <v>66</v>
      </c>
      <c r="C74" s="64" t="s">
        <v>49</v>
      </c>
      <c r="D74" s="63">
        <v>99.1</v>
      </c>
      <c r="E74" s="62">
        <v>87.51</v>
      </c>
      <c r="F74" s="15" t="s">
        <v>176</v>
      </c>
    </row>
    <row r="75" spans="1:6" ht="105" x14ac:dyDescent="0.25">
      <c r="A75" s="64">
        <v>8</v>
      </c>
      <c r="B75" s="15" t="s">
        <v>64</v>
      </c>
      <c r="C75" s="64" t="s">
        <v>49</v>
      </c>
      <c r="D75" s="63">
        <v>97.8</v>
      </c>
      <c r="E75" s="62">
        <v>92.05</v>
      </c>
      <c r="F75" s="15" t="s">
        <v>176</v>
      </c>
    </row>
    <row r="76" spans="1:6" ht="105" x14ac:dyDescent="0.25">
      <c r="A76" s="64">
        <v>9</v>
      </c>
      <c r="B76" s="15" t="s">
        <v>68</v>
      </c>
      <c r="C76" s="64" t="s">
        <v>49</v>
      </c>
      <c r="D76" s="63">
        <v>107.9</v>
      </c>
      <c r="E76" s="62">
        <v>92.33</v>
      </c>
      <c r="F76" s="15" t="s">
        <v>176</v>
      </c>
    </row>
    <row r="77" spans="1:6" ht="105" x14ac:dyDescent="0.25">
      <c r="A77" s="64">
        <v>10</v>
      </c>
      <c r="B77" s="15" t="s">
        <v>62</v>
      </c>
      <c r="C77" s="64" t="s">
        <v>49</v>
      </c>
      <c r="D77" s="63">
        <v>99.9</v>
      </c>
      <c r="E77" s="62">
        <v>84.86</v>
      </c>
      <c r="F77" s="15" t="s">
        <v>176</v>
      </c>
    </row>
    <row r="78" spans="1:6" ht="105" x14ac:dyDescent="0.25">
      <c r="A78" s="64">
        <v>11</v>
      </c>
      <c r="B78" s="15" t="s">
        <v>63</v>
      </c>
      <c r="C78" s="64" t="s">
        <v>49</v>
      </c>
      <c r="D78" s="63">
        <v>132.9</v>
      </c>
      <c r="E78" s="62">
        <v>127.17</v>
      </c>
      <c r="F78" s="15" t="s">
        <v>176</v>
      </c>
    </row>
    <row r="79" spans="1:6" ht="105" x14ac:dyDescent="0.25">
      <c r="A79" s="64">
        <v>12</v>
      </c>
      <c r="B79" s="15" t="s">
        <v>67</v>
      </c>
      <c r="C79" s="64" t="s">
        <v>49</v>
      </c>
      <c r="D79" s="63">
        <v>109.3</v>
      </c>
      <c r="E79" s="62">
        <v>101.56</v>
      </c>
      <c r="F79" s="15" t="s">
        <v>176</v>
      </c>
    </row>
    <row r="80" spans="1:6" ht="105" x14ac:dyDescent="0.25">
      <c r="A80" s="64">
        <v>13</v>
      </c>
      <c r="B80" s="15" t="s">
        <v>69</v>
      </c>
      <c r="C80" s="64" t="s">
        <v>49</v>
      </c>
      <c r="D80" s="63">
        <v>124.6</v>
      </c>
      <c r="E80" s="62">
        <v>98.07</v>
      </c>
      <c r="F80" s="15" t="s">
        <v>176</v>
      </c>
    </row>
    <row r="81" spans="1:6" x14ac:dyDescent="0.25">
      <c r="A81" s="136" t="s">
        <v>183</v>
      </c>
      <c r="B81" s="137"/>
      <c r="C81" s="137"/>
      <c r="D81" s="137"/>
      <c r="E81" s="137"/>
      <c r="F81" s="138"/>
    </row>
    <row r="82" spans="1:6" ht="105" x14ac:dyDescent="0.25">
      <c r="A82" s="73">
        <v>1</v>
      </c>
      <c r="B82" s="15" t="s">
        <v>6</v>
      </c>
      <c r="C82" s="64" t="s">
        <v>49</v>
      </c>
      <c r="D82" s="63">
        <v>82.8</v>
      </c>
      <c r="E82" s="62">
        <v>71.61</v>
      </c>
      <c r="F82" s="15" t="s">
        <v>176</v>
      </c>
    </row>
    <row r="83" spans="1:6" ht="105" x14ac:dyDescent="0.25">
      <c r="A83" s="64">
        <v>2</v>
      </c>
      <c r="B83" s="15" t="s">
        <v>78</v>
      </c>
      <c r="C83" s="64"/>
      <c r="D83" s="63">
        <f>AVERAGE(D84:D94)</f>
        <v>85.027272727272731</v>
      </c>
      <c r="E83" s="63">
        <f>AVERAGE(E84:E94)</f>
        <v>76.802727272727282</v>
      </c>
      <c r="F83" s="15" t="s">
        <v>193</v>
      </c>
    </row>
    <row r="84" spans="1:6" ht="105" x14ac:dyDescent="0.25">
      <c r="A84" s="64">
        <v>3</v>
      </c>
      <c r="B84" s="15" t="s">
        <v>70</v>
      </c>
      <c r="C84" s="64" t="s">
        <v>49</v>
      </c>
      <c r="D84" s="63">
        <v>92.8</v>
      </c>
      <c r="E84" s="62">
        <v>80.86</v>
      </c>
      <c r="F84" s="15" t="s">
        <v>176</v>
      </c>
    </row>
    <row r="85" spans="1:6" ht="105" x14ac:dyDescent="0.25">
      <c r="A85" s="64">
        <v>4</v>
      </c>
      <c r="B85" s="15" t="s">
        <v>71</v>
      </c>
      <c r="C85" s="64" t="s">
        <v>49</v>
      </c>
      <c r="D85" s="63">
        <v>83.9</v>
      </c>
      <c r="E85" s="62">
        <v>79.63</v>
      </c>
      <c r="F85" s="15" t="s">
        <v>176</v>
      </c>
    </row>
    <row r="86" spans="1:6" ht="105" x14ac:dyDescent="0.25">
      <c r="A86" s="64">
        <v>5</v>
      </c>
      <c r="B86" s="15" t="s">
        <v>72</v>
      </c>
      <c r="C86" s="64" t="s">
        <v>49</v>
      </c>
      <c r="D86" s="63">
        <v>93.7</v>
      </c>
      <c r="E86" s="62">
        <v>71.03</v>
      </c>
      <c r="F86" s="15" t="s">
        <v>193</v>
      </c>
    </row>
    <row r="87" spans="1:6" ht="105" x14ac:dyDescent="0.25">
      <c r="A87" s="64">
        <v>6</v>
      </c>
      <c r="B87" s="15" t="s">
        <v>65</v>
      </c>
      <c r="C87" s="64" t="s">
        <v>49</v>
      </c>
      <c r="D87" s="63">
        <v>86.8</v>
      </c>
      <c r="E87" s="62">
        <v>76.569999999999993</v>
      </c>
      <c r="F87" s="15" t="s">
        <v>176</v>
      </c>
    </row>
    <row r="88" spans="1:6" ht="105" x14ac:dyDescent="0.25">
      <c r="A88" s="64">
        <v>7</v>
      </c>
      <c r="B88" s="15" t="s">
        <v>66</v>
      </c>
      <c r="C88" s="64" t="s">
        <v>49</v>
      </c>
      <c r="D88" s="63">
        <v>83.1</v>
      </c>
      <c r="E88" s="62">
        <v>70.98</v>
      </c>
      <c r="F88" s="15" t="s">
        <v>176</v>
      </c>
    </row>
    <row r="89" spans="1:6" ht="105" x14ac:dyDescent="0.25">
      <c r="A89" s="64">
        <v>8</v>
      </c>
      <c r="B89" s="15" t="s">
        <v>64</v>
      </c>
      <c r="C89" s="64" t="s">
        <v>49</v>
      </c>
      <c r="D89" s="63">
        <v>86.2</v>
      </c>
      <c r="E89" s="62">
        <v>77.94</v>
      </c>
      <c r="F89" s="15" t="s">
        <v>176</v>
      </c>
    </row>
    <row r="90" spans="1:6" ht="105" x14ac:dyDescent="0.25">
      <c r="A90" s="64">
        <v>9</v>
      </c>
      <c r="B90" s="15" t="s">
        <v>68</v>
      </c>
      <c r="C90" s="64" t="s">
        <v>49</v>
      </c>
      <c r="D90" s="63">
        <v>83.1</v>
      </c>
      <c r="E90" s="62">
        <v>70.19</v>
      </c>
      <c r="F90" s="15" t="s">
        <v>176</v>
      </c>
    </row>
    <row r="91" spans="1:6" ht="105" x14ac:dyDescent="0.25">
      <c r="A91" s="64">
        <v>10</v>
      </c>
      <c r="B91" s="15" t="s">
        <v>62</v>
      </c>
      <c r="C91" s="64" t="s">
        <v>49</v>
      </c>
      <c r="D91" s="63">
        <v>78.2</v>
      </c>
      <c r="E91" s="62">
        <v>70.61</v>
      </c>
      <c r="F91" s="15" t="s">
        <v>176</v>
      </c>
    </row>
    <row r="92" spans="1:6" ht="105" x14ac:dyDescent="0.25">
      <c r="A92" s="64">
        <v>11</v>
      </c>
      <c r="B92" s="15" t="s">
        <v>63</v>
      </c>
      <c r="C92" s="64" t="s">
        <v>49</v>
      </c>
      <c r="D92" s="63">
        <v>97.2</v>
      </c>
      <c r="E92" s="62">
        <v>92.81</v>
      </c>
      <c r="F92" s="15" t="s">
        <v>176</v>
      </c>
    </row>
    <row r="93" spans="1:6" ht="105" x14ac:dyDescent="0.25">
      <c r="A93" s="64">
        <v>12</v>
      </c>
      <c r="B93" s="15" t="s">
        <v>67</v>
      </c>
      <c r="C93" s="64" t="s">
        <v>49</v>
      </c>
      <c r="D93" s="63">
        <v>78.5</v>
      </c>
      <c r="E93" s="62">
        <v>76.78</v>
      </c>
      <c r="F93" s="15" t="s">
        <v>176</v>
      </c>
    </row>
    <row r="94" spans="1:6" ht="45" x14ac:dyDescent="0.25">
      <c r="A94" s="64">
        <v>13</v>
      </c>
      <c r="B94" s="15" t="s">
        <v>69</v>
      </c>
      <c r="C94" s="64" t="s">
        <v>49</v>
      </c>
      <c r="D94" s="63">
        <v>71.8</v>
      </c>
      <c r="E94" s="62">
        <v>77.430000000000007</v>
      </c>
      <c r="F94" s="15" t="s">
        <v>192</v>
      </c>
    </row>
    <row r="95" spans="1:6" x14ac:dyDescent="0.25">
      <c r="A95" s="136" t="s">
        <v>182</v>
      </c>
      <c r="B95" s="137"/>
      <c r="C95" s="137"/>
      <c r="D95" s="137"/>
      <c r="E95" s="137"/>
      <c r="F95" s="138"/>
    </row>
    <row r="96" spans="1:6" ht="390" x14ac:dyDescent="0.25">
      <c r="A96" s="64">
        <v>1</v>
      </c>
      <c r="B96" s="15" t="s">
        <v>6</v>
      </c>
      <c r="C96" s="64" t="s">
        <v>177</v>
      </c>
      <c r="D96" s="64" t="s">
        <v>178</v>
      </c>
      <c r="E96" s="64" t="s">
        <v>179</v>
      </c>
      <c r="F96" s="15" t="s">
        <v>180</v>
      </c>
    </row>
    <row r="97" spans="1:6" x14ac:dyDescent="0.25">
      <c r="A97" s="64">
        <v>2</v>
      </c>
      <c r="B97" s="15" t="s">
        <v>78</v>
      </c>
      <c r="C97" s="63">
        <f>SUM(C98:C108)</f>
        <v>4973</v>
      </c>
      <c r="D97" s="63">
        <f t="shared" ref="D97:E97" si="2">SUM(D98:D108)</f>
        <v>6847</v>
      </c>
      <c r="E97" s="63">
        <f t="shared" si="2"/>
        <v>7066</v>
      </c>
      <c r="F97" s="64" t="s">
        <v>49</v>
      </c>
    </row>
    <row r="98" spans="1:6" ht="409.5" x14ac:dyDescent="0.25">
      <c r="A98" s="64">
        <v>3</v>
      </c>
      <c r="B98" s="15" t="s">
        <v>70</v>
      </c>
      <c r="C98" s="63">
        <v>879</v>
      </c>
      <c r="D98" s="63">
        <v>1009</v>
      </c>
      <c r="E98" s="63">
        <v>964</v>
      </c>
      <c r="F98" s="15" t="s">
        <v>194</v>
      </c>
    </row>
    <row r="99" spans="1:6" ht="165" x14ac:dyDescent="0.25">
      <c r="A99" s="64">
        <v>4</v>
      </c>
      <c r="B99" s="15" t="s">
        <v>71</v>
      </c>
      <c r="C99" s="63">
        <v>449</v>
      </c>
      <c r="D99" s="63">
        <v>1708</v>
      </c>
      <c r="E99" s="63">
        <v>714</v>
      </c>
      <c r="F99" s="15" t="s">
        <v>195</v>
      </c>
    </row>
    <row r="100" spans="1:6" ht="225" x14ac:dyDescent="0.25">
      <c r="A100" s="64">
        <v>5</v>
      </c>
      <c r="B100" s="15" t="s">
        <v>72</v>
      </c>
      <c r="C100" s="63">
        <v>523</v>
      </c>
      <c r="D100" s="63">
        <v>523</v>
      </c>
      <c r="E100" s="63">
        <v>1532</v>
      </c>
      <c r="F100" s="15" t="s">
        <v>196</v>
      </c>
    </row>
    <row r="101" spans="1:6" x14ac:dyDescent="0.25">
      <c r="A101" s="64">
        <v>6</v>
      </c>
      <c r="B101" s="15" t="s">
        <v>65</v>
      </c>
      <c r="C101" s="63">
        <v>49</v>
      </c>
      <c r="D101" s="63">
        <v>55</v>
      </c>
      <c r="E101" s="63">
        <v>55</v>
      </c>
      <c r="F101" s="64" t="s">
        <v>49</v>
      </c>
    </row>
    <row r="102" spans="1:6" ht="135" x14ac:dyDescent="0.25">
      <c r="A102" s="64">
        <v>7</v>
      </c>
      <c r="B102" s="15" t="s">
        <v>66</v>
      </c>
      <c r="C102" s="63">
        <v>1108</v>
      </c>
      <c r="D102" s="63">
        <v>1299</v>
      </c>
      <c r="E102" s="63">
        <v>1360</v>
      </c>
      <c r="F102" s="15" t="s">
        <v>197</v>
      </c>
    </row>
    <row r="103" spans="1:6" ht="195" x14ac:dyDescent="0.25">
      <c r="A103" s="64">
        <v>8</v>
      </c>
      <c r="B103" s="15" t="s">
        <v>64</v>
      </c>
      <c r="C103" s="63">
        <v>834</v>
      </c>
      <c r="D103" s="63">
        <v>977</v>
      </c>
      <c r="E103" s="63">
        <v>1016</v>
      </c>
      <c r="F103" s="15" t="s">
        <v>198</v>
      </c>
    </row>
    <row r="104" spans="1:6" ht="150" x14ac:dyDescent="0.25">
      <c r="A104" s="64">
        <v>9</v>
      </c>
      <c r="B104" s="15" t="s">
        <v>68</v>
      </c>
      <c r="C104" s="63">
        <v>731</v>
      </c>
      <c r="D104" s="63">
        <v>822</v>
      </c>
      <c r="E104" s="63">
        <v>936</v>
      </c>
      <c r="F104" s="15" t="s">
        <v>199</v>
      </c>
    </row>
    <row r="105" spans="1:6" ht="195" x14ac:dyDescent="0.25">
      <c r="A105" s="64">
        <v>10</v>
      </c>
      <c r="B105" s="15" t="s">
        <v>62</v>
      </c>
      <c r="C105" s="63">
        <v>41</v>
      </c>
      <c r="D105" s="63">
        <v>45</v>
      </c>
      <c r="E105" s="63">
        <v>50</v>
      </c>
      <c r="F105" s="15" t="s">
        <v>198</v>
      </c>
    </row>
    <row r="106" spans="1:6" ht="150" x14ac:dyDescent="0.25">
      <c r="A106" s="64">
        <v>11</v>
      </c>
      <c r="B106" s="15" t="s">
        <v>63</v>
      </c>
      <c r="C106" s="63">
        <v>164</v>
      </c>
      <c r="D106" s="63">
        <v>178</v>
      </c>
      <c r="E106" s="63">
        <v>186</v>
      </c>
      <c r="F106" s="15" t="s">
        <v>199</v>
      </c>
    </row>
    <row r="107" spans="1:6" x14ac:dyDescent="0.25">
      <c r="A107" s="64">
        <v>12</v>
      </c>
      <c r="B107" s="15" t="s">
        <v>67</v>
      </c>
      <c r="C107" s="63">
        <v>167</v>
      </c>
      <c r="D107" s="63">
        <v>199</v>
      </c>
      <c r="E107" s="63">
        <v>199</v>
      </c>
      <c r="F107" s="64" t="s">
        <v>49</v>
      </c>
    </row>
    <row r="108" spans="1:6" ht="150" x14ac:dyDescent="0.25">
      <c r="A108" s="64">
        <v>13</v>
      </c>
      <c r="B108" s="15" t="s">
        <v>69</v>
      </c>
      <c r="C108" s="63">
        <v>28</v>
      </c>
      <c r="D108" s="63">
        <v>32</v>
      </c>
      <c r="E108" s="63">
        <v>54</v>
      </c>
      <c r="F108" s="15" t="s">
        <v>199</v>
      </c>
    </row>
    <row r="109" spans="1:6" ht="37.5" customHeight="1" x14ac:dyDescent="0.25">
      <c r="A109" s="136" t="s">
        <v>200</v>
      </c>
      <c r="B109" s="137"/>
      <c r="C109" s="137"/>
      <c r="D109" s="137"/>
      <c r="E109" s="137"/>
      <c r="F109" s="138"/>
    </row>
    <row r="110" spans="1:6" ht="45" x14ac:dyDescent="0.25">
      <c r="A110" s="76" t="s">
        <v>201</v>
      </c>
      <c r="B110" s="77" t="s">
        <v>6</v>
      </c>
      <c r="C110" s="64" t="s">
        <v>49</v>
      </c>
      <c r="D110" s="64" t="s">
        <v>202</v>
      </c>
      <c r="E110" s="64" t="s">
        <v>203</v>
      </c>
      <c r="F110" s="15" t="s">
        <v>204</v>
      </c>
    </row>
    <row r="111" spans="1:6" ht="90" x14ac:dyDescent="0.25">
      <c r="A111" s="64">
        <v>2</v>
      </c>
      <c r="B111" s="15" t="s">
        <v>78</v>
      </c>
      <c r="C111" s="64" t="s">
        <v>49</v>
      </c>
      <c r="D111" s="64">
        <f>SUM(D112:D122)</f>
        <v>4375</v>
      </c>
      <c r="E111" s="64">
        <f>SUM(E112:E122)</f>
        <v>15960</v>
      </c>
      <c r="F111" s="15" t="s">
        <v>205</v>
      </c>
    </row>
    <row r="112" spans="1:6" ht="90" x14ac:dyDescent="0.25">
      <c r="A112" s="64">
        <v>3</v>
      </c>
      <c r="B112" s="15" t="s">
        <v>70</v>
      </c>
      <c r="C112" s="64" t="s">
        <v>49</v>
      </c>
      <c r="D112" s="64" t="s">
        <v>49</v>
      </c>
      <c r="E112" s="63">
        <v>3173</v>
      </c>
      <c r="F112" s="15" t="s">
        <v>205</v>
      </c>
    </row>
    <row r="113" spans="1:6" ht="90" x14ac:dyDescent="0.25">
      <c r="A113" s="64">
        <v>4</v>
      </c>
      <c r="B113" s="15" t="s">
        <v>71</v>
      </c>
      <c r="C113" s="64" t="s">
        <v>49</v>
      </c>
      <c r="D113" s="63">
        <v>500</v>
      </c>
      <c r="E113" s="63">
        <v>1425</v>
      </c>
      <c r="F113" s="15" t="s">
        <v>205</v>
      </c>
    </row>
    <row r="114" spans="1:6" ht="90" x14ac:dyDescent="0.25">
      <c r="A114" s="64">
        <v>5</v>
      </c>
      <c r="B114" s="15" t="s">
        <v>72</v>
      </c>
      <c r="C114" s="64" t="s">
        <v>49</v>
      </c>
      <c r="D114" s="64" t="s">
        <v>49</v>
      </c>
      <c r="E114" s="63">
        <v>3627</v>
      </c>
      <c r="F114" s="15" t="s">
        <v>205</v>
      </c>
    </row>
    <row r="115" spans="1:6" ht="90" x14ac:dyDescent="0.25">
      <c r="A115" s="64">
        <v>6</v>
      </c>
      <c r="B115" s="15" t="s">
        <v>65</v>
      </c>
      <c r="C115" s="64" t="s">
        <v>49</v>
      </c>
      <c r="D115" s="63">
        <v>172</v>
      </c>
      <c r="E115" s="63">
        <v>388</v>
      </c>
      <c r="F115" s="15" t="s">
        <v>205</v>
      </c>
    </row>
    <row r="116" spans="1:6" ht="90" x14ac:dyDescent="0.25">
      <c r="A116" s="64">
        <v>7</v>
      </c>
      <c r="B116" s="15" t="s">
        <v>66</v>
      </c>
      <c r="C116" s="64" t="s">
        <v>49</v>
      </c>
      <c r="D116" s="63">
        <v>759</v>
      </c>
      <c r="E116" s="63">
        <v>1940</v>
      </c>
      <c r="F116" s="15" t="s">
        <v>205</v>
      </c>
    </row>
    <row r="117" spans="1:6" ht="90" x14ac:dyDescent="0.25">
      <c r="A117" s="64">
        <v>8</v>
      </c>
      <c r="B117" s="15" t="s">
        <v>64</v>
      </c>
      <c r="C117" s="64" t="s">
        <v>49</v>
      </c>
      <c r="D117" s="63">
        <v>1357</v>
      </c>
      <c r="E117" s="63">
        <v>2739</v>
      </c>
      <c r="F117" s="15" t="s">
        <v>205</v>
      </c>
    </row>
    <row r="118" spans="1:6" ht="90" x14ac:dyDescent="0.25">
      <c r="A118" s="64">
        <v>9</v>
      </c>
      <c r="B118" s="15" t="s">
        <v>68</v>
      </c>
      <c r="C118" s="64" t="s">
        <v>49</v>
      </c>
      <c r="D118" s="63">
        <v>884</v>
      </c>
      <c r="E118" s="63">
        <v>1220</v>
      </c>
      <c r="F118" s="15" t="s">
        <v>205</v>
      </c>
    </row>
    <row r="119" spans="1:6" ht="90" x14ac:dyDescent="0.25">
      <c r="A119" s="64">
        <v>10</v>
      </c>
      <c r="B119" s="15" t="s">
        <v>62</v>
      </c>
      <c r="C119" s="64" t="s">
        <v>49</v>
      </c>
      <c r="D119" s="63">
        <v>62</v>
      </c>
      <c r="E119" s="63">
        <v>184</v>
      </c>
      <c r="F119" s="15" t="s">
        <v>205</v>
      </c>
    </row>
    <row r="120" spans="1:6" ht="90" x14ac:dyDescent="0.25">
      <c r="A120" s="64">
        <v>11</v>
      </c>
      <c r="B120" s="15" t="s">
        <v>63</v>
      </c>
      <c r="C120" s="64" t="s">
        <v>49</v>
      </c>
      <c r="D120" s="63">
        <v>413</v>
      </c>
      <c r="E120" s="63">
        <v>846</v>
      </c>
      <c r="F120" s="15" t="s">
        <v>205</v>
      </c>
    </row>
    <row r="121" spans="1:6" ht="90" x14ac:dyDescent="0.25">
      <c r="A121" s="64">
        <v>12</v>
      </c>
      <c r="B121" s="15" t="s">
        <v>67</v>
      </c>
      <c r="C121" s="64" t="s">
        <v>49</v>
      </c>
      <c r="D121" s="63">
        <v>228</v>
      </c>
      <c r="E121" s="63">
        <v>333</v>
      </c>
      <c r="F121" s="15" t="s">
        <v>205</v>
      </c>
    </row>
    <row r="122" spans="1:6" ht="90" x14ac:dyDescent="0.25">
      <c r="A122" s="64">
        <v>13</v>
      </c>
      <c r="B122" s="15" t="s">
        <v>69</v>
      </c>
      <c r="C122" s="64" t="s">
        <v>49</v>
      </c>
      <c r="D122" s="64" t="s">
        <v>49</v>
      </c>
      <c r="E122" s="63">
        <v>85</v>
      </c>
      <c r="F122" s="15" t="s">
        <v>205</v>
      </c>
    </row>
    <row r="123" spans="1:6" x14ac:dyDescent="0.25">
      <c r="A123" s="139" t="s">
        <v>158</v>
      </c>
      <c r="B123" s="140"/>
      <c r="C123" s="140"/>
      <c r="D123" s="140"/>
      <c r="E123" s="140"/>
      <c r="F123" s="141"/>
    </row>
    <row r="124" spans="1:6" x14ac:dyDescent="0.25">
      <c r="A124" s="71" t="s">
        <v>146</v>
      </c>
      <c r="B124" s="130" t="s">
        <v>160</v>
      </c>
      <c r="C124" s="131"/>
      <c r="D124" s="131"/>
      <c r="E124" s="131"/>
      <c r="F124" s="132"/>
    </row>
    <row r="125" spans="1:6" x14ac:dyDescent="0.25">
      <c r="A125" s="71" t="s">
        <v>148</v>
      </c>
      <c r="B125" s="130" t="s">
        <v>159</v>
      </c>
      <c r="C125" s="131"/>
      <c r="D125" s="131"/>
      <c r="E125" s="131"/>
      <c r="F125" s="132"/>
    </row>
    <row r="126" spans="1:6" x14ac:dyDescent="0.25">
      <c r="A126" s="139" t="s">
        <v>161</v>
      </c>
      <c r="B126" s="140"/>
      <c r="C126" s="140"/>
      <c r="D126" s="140"/>
      <c r="E126" s="140"/>
      <c r="F126" s="141"/>
    </row>
    <row r="127" spans="1:6" x14ac:dyDescent="0.25">
      <c r="A127" s="71" t="s">
        <v>146</v>
      </c>
      <c r="B127" s="130" t="s">
        <v>162</v>
      </c>
      <c r="C127" s="131"/>
      <c r="D127" s="131"/>
      <c r="E127" s="131"/>
      <c r="F127" s="132"/>
    </row>
    <row r="128" spans="1:6" x14ac:dyDescent="0.25">
      <c r="A128" s="71" t="s">
        <v>148</v>
      </c>
      <c r="B128" s="130" t="s">
        <v>163</v>
      </c>
      <c r="C128" s="131"/>
      <c r="D128" s="131"/>
      <c r="E128" s="131"/>
      <c r="F128" s="132"/>
    </row>
    <row r="129" spans="1:6" x14ac:dyDescent="0.25">
      <c r="A129" s="145" t="s">
        <v>171</v>
      </c>
      <c r="B129" s="146"/>
      <c r="C129" s="146"/>
      <c r="D129" s="146"/>
      <c r="E129" s="146"/>
      <c r="F129" s="147"/>
    </row>
    <row r="130" spans="1:6" ht="150" x14ac:dyDescent="0.25">
      <c r="A130" s="64">
        <v>1</v>
      </c>
      <c r="B130" s="74" t="s">
        <v>6</v>
      </c>
      <c r="C130" s="64" t="s">
        <v>49</v>
      </c>
      <c r="D130" s="62">
        <v>57.52</v>
      </c>
      <c r="E130" s="62">
        <v>31.52</v>
      </c>
      <c r="F130" s="15" t="s">
        <v>172</v>
      </c>
    </row>
    <row r="131" spans="1:6" x14ac:dyDescent="0.25">
      <c r="A131" s="64">
        <v>2</v>
      </c>
      <c r="B131" s="15" t="s">
        <v>78</v>
      </c>
      <c r="C131" s="64" t="s">
        <v>49</v>
      </c>
      <c r="D131" s="62">
        <f>AVERAGE(D132:D136)</f>
        <v>38.223333333333329</v>
      </c>
      <c r="E131" s="62">
        <f>AVERAGE(E132:E136)</f>
        <v>41.34</v>
      </c>
      <c r="F131" s="64" t="s">
        <v>49</v>
      </c>
    </row>
    <row r="132" spans="1:6" ht="135" x14ac:dyDescent="0.25">
      <c r="A132" s="64">
        <v>3</v>
      </c>
      <c r="B132" s="15" t="s">
        <v>72</v>
      </c>
      <c r="C132" s="63">
        <v>41</v>
      </c>
      <c r="D132" s="62">
        <v>54.66</v>
      </c>
      <c r="E132" s="62">
        <v>51.96</v>
      </c>
      <c r="F132" s="15" t="s">
        <v>206</v>
      </c>
    </row>
    <row r="133" spans="1:6" x14ac:dyDescent="0.25">
      <c r="A133" s="64">
        <v>4</v>
      </c>
      <c r="B133" s="15" t="s">
        <v>65</v>
      </c>
      <c r="C133" s="63">
        <v>61</v>
      </c>
      <c r="D133" s="64" t="s">
        <v>49</v>
      </c>
      <c r="E133" s="64" t="s">
        <v>49</v>
      </c>
      <c r="F133" s="64" t="s">
        <v>49</v>
      </c>
    </row>
    <row r="134" spans="1:6" ht="135" x14ac:dyDescent="0.25">
      <c r="A134" s="64">
        <v>5</v>
      </c>
      <c r="B134" s="15" t="s">
        <v>64</v>
      </c>
      <c r="C134" s="64" t="s">
        <v>49</v>
      </c>
      <c r="D134" s="62">
        <v>5.51</v>
      </c>
      <c r="E134" s="62">
        <v>3.83</v>
      </c>
      <c r="F134" s="15" t="s">
        <v>207</v>
      </c>
    </row>
    <row r="135" spans="1:6" ht="135" x14ac:dyDescent="0.25">
      <c r="A135" s="64">
        <v>6</v>
      </c>
      <c r="B135" s="15" t="s">
        <v>68</v>
      </c>
      <c r="C135" s="64" t="s">
        <v>49</v>
      </c>
      <c r="D135" s="63">
        <v>54.5</v>
      </c>
      <c r="E135" s="62">
        <v>68.23</v>
      </c>
      <c r="F135" s="15" t="s">
        <v>208</v>
      </c>
    </row>
    <row r="136" spans="1:6" x14ac:dyDescent="0.25">
      <c r="A136" s="64">
        <v>7</v>
      </c>
      <c r="B136" s="15" t="s">
        <v>63</v>
      </c>
      <c r="C136" s="63">
        <v>3.6</v>
      </c>
      <c r="D136" s="64" t="s">
        <v>49</v>
      </c>
      <c r="E136" s="64" t="s">
        <v>49</v>
      </c>
      <c r="F136" s="64" t="s">
        <v>49</v>
      </c>
    </row>
    <row r="137" spans="1:6" x14ac:dyDescent="0.25">
      <c r="A137" s="136" t="s">
        <v>174</v>
      </c>
      <c r="B137" s="137"/>
      <c r="C137" s="137"/>
      <c r="D137" s="137"/>
      <c r="E137" s="137"/>
      <c r="F137" s="138"/>
    </row>
    <row r="138" spans="1:6" x14ac:dyDescent="0.25">
      <c r="A138" s="73">
        <v>1</v>
      </c>
      <c r="B138" s="75" t="s">
        <v>6</v>
      </c>
      <c r="C138" s="58"/>
      <c r="D138" s="64" t="s">
        <v>169</v>
      </c>
      <c r="E138" s="64" t="s">
        <v>169</v>
      </c>
      <c r="F138" s="58"/>
    </row>
    <row r="139" spans="1:6" x14ac:dyDescent="0.25">
      <c r="A139" s="64">
        <v>2</v>
      </c>
      <c r="B139" s="15" t="s">
        <v>78</v>
      </c>
      <c r="C139" s="64" t="s">
        <v>49</v>
      </c>
      <c r="D139" s="63">
        <f>D140</f>
        <v>53</v>
      </c>
      <c r="E139" s="63">
        <f>E140</f>
        <v>53</v>
      </c>
      <c r="F139" s="64" t="s">
        <v>49</v>
      </c>
    </row>
    <row r="140" spans="1:6" x14ac:dyDescent="0.25">
      <c r="A140" s="64">
        <v>3</v>
      </c>
      <c r="B140" s="15" t="s">
        <v>68</v>
      </c>
      <c r="C140" s="64" t="s">
        <v>49</v>
      </c>
      <c r="D140" s="63">
        <v>53</v>
      </c>
      <c r="E140" s="63">
        <v>53</v>
      </c>
      <c r="F140" s="64" t="s">
        <v>49</v>
      </c>
    </row>
    <row r="141" spans="1:6" x14ac:dyDescent="0.25">
      <c r="A141" s="136" t="s">
        <v>175</v>
      </c>
      <c r="B141" s="137"/>
      <c r="C141" s="137"/>
      <c r="D141" s="137"/>
      <c r="E141" s="137"/>
      <c r="F141" s="138"/>
    </row>
    <row r="142" spans="1:6" x14ac:dyDescent="0.25">
      <c r="A142" s="73">
        <v>1</v>
      </c>
      <c r="B142" s="75" t="s">
        <v>6</v>
      </c>
      <c r="C142" s="58"/>
      <c r="D142" s="63">
        <v>679.3</v>
      </c>
      <c r="E142" s="63">
        <v>679.3</v>
      </c>
      <c r="F142" s="58"/>
    </row>
    <row r="143" spans="1:6" x14ac:dyDescent="0.25">
      <c r="A143" s="64">
        <v>2</v>
      </c>
      <c r="B143" s="15" t="s">
        <v>78</v>
      </c>
      <c r="C143" s="64" t="s">
        <v>49</v>
      </c>
      <c r="D143" s="63">
        <f>D144</f>
        <v>679.3</v>
      </c>
      <c r="E143" s="63">
        <f>E144</f>
        <v>679.3</v>
      </c>
      <c r="F143" s="64" t="s">
        <v>49</v>
      </c>
    </row>
    <row r="144" spans="1:6" x14ac:dyDescent="0.25">
      <c r="A144" s="64">
        <v>3</v>
      </c>
      <c r="B144" s="15" t="s">
        <v>68</v>
      </c>
      <c r="C144" s="64" t="s">
        <v>49</v>
      </c>
      <c r="D144" s="63">
        <v>679.3</v>
      </c>
      <c r="E144" s="63">
        <v>679.3</v>
      </c>
      <c r="F144" s="64" t="s">
        <v>49</v>
      </c>
    </row>
    <row r="145" spans="1:6" x14ac:dyDescent="0.25">
      <c r="A145" s="136" t="s">
        <v>173</v>
      </c>
      <c r="B145" s="137"/>
      <c r="C145" s="137"/>
      <c r="D145" s="137"/>
      <c r="E145" s="137"/>
      <c r="F145" s="138"/>
    </row>
    <row r="146" spans="1:6" x14ac:dyDescent="0.25">
      <c r="A146" s="73">
        <v>1</v>
      </c>
      <c r="B146" s="75" t="s">
        <v>6</v>
      </c>
      <c r="C146" s="64" t="s">
        <v>49</v>
      </c>
      <c r="D146" s="64" t="s">
        <v>170</v>
      </c>
      <c r="E146" s="63">
        <v>9.4</v>
      </c>
      <c r="F146" s="58"/>
    </row>
    <row r="147" spans="1:6" x14ac:dyDescent="0.25">
      <c r="A147" s="73">
        <v>2</v>
      </c>
      <c r="B147" s="75" t="s">
        <v>6</v>
      </c>
      <c r="C147" s="64"/>
      <c r="D147" s="63">
        <v>8</v>
      </c>
      <c r="E147" s="63">
        <v>8.1</v>
      </c>
      <c r="F147" s="58"/>
    </row>
    <row r="148" spans="1:6" ht="105" x14ac:dyDescent="0.25">
      <c r="A148" s="64">
        <v>3</v>
      </c>
      <c r="B148" s="15" t="s">
        <v>65</v>
      </c>
      <c r="C148" s="64" t="s">
        <v>49</v>
      </c>
      <c r="D148" s="63">
        <v>8</v>
      </c>
      <c r="E148" s="63">
        <v>8.1</v>
      </c>
      <c r="F148" s="15" t="s">
        <v>209</v>
      </c>
    </row>
    <row r="149" spans="1:6" x14ac:dyDescent="0.25">
      <c r="A149" s="139" t="s">
        <v>164</v>
      </c>
      <c r="B149" s="140"/>
      <c r="C149" s="140"/>
      <c r="D149" s="140"/>
      <c r="E149" s="140"/>
      <c r="F149" s="141"/>
    </row>
    <row r="150" spans="1:6" x14ac:dyDescent="0.25">
      <c r="A150" s="71" t="s">
        <v>146</v>
      </c>
      <c r="B150" s="130" t="s">
        <v>165</v>
      </c>
      <c r="C150" s="131"/>
      <c r="D150" s="131"/>
      <c r="E150" s="131"/>
      <c r="F150" s="132"/>
    </row>
    <row r="151" spans="1:6" x14ac:dyDescent="0.25">
      <c r="A151" s="71" t="s">
        <v>148</v>
      </c>
      <c r="B151" s="130" t="s">
        <v>166</v>
      </c>
      <c r="C151" s="131"/>
      <c r="D151" s="131"/>
      <c r="E151" s="131"/>
      <c r="F151" s="132"/>
    </row>
  </sheetData>
  <mergeCells count="42">
    <mergeCell ref="A30:F30"/>
    <mergeCell ref="B32:F32"/>
    <mergeCell ref="B31:F31"/>
    <mergeCell ref="A33:F33"/>
    <mergeCell ref="B151:F151"/>
    <mergeCell ref="B124:F124"/>
    <mergeCell ref="A123:F123"/>
    <mergeCell ref="A95:F95"/>
    <mergeCell ref="A81:F81"/>
    <mergeCell ref="A109:F109"/>
    <mergeCell ref="A137:F137"/>
    <mergeCell ref="A141:F141"/>
    <mergeCell ref="A145:F145"/>
    <mergeCell ref="A149:F149"/>
    <mergeCell ref="B150:F150"/>
    <mergeCell ref="B125:F125"/>
    <mergeCell ref="A126:F126"/>
    <mergeCell ref="B127:F127"/>
    <mergeCell ref="B128:F128"/>
    <mergeCell ref="A129:F129"/>
    <mergeCell ref="B52:F52"/>
    <mergeCell ref="A53:F53"/>
    <mergeCell ref="A67:F67"/>
    <mergeCell ref="A47:F47"/>
    <mergeCell ref="B48:F48"/>
    <mergeCell ref="B51:F51"/>
    <mergeCell ref="A50:F50"/>
    <mergeCell ref="B49:F49"/>
    <mergeCell ref="A13:F13"/>
    <mergeCell ref="B14:F14"/>
    <mergeCell ref="B15:F15"/>
    <mergeCell ref="A16:F16"/>
    <mergeCell ref="D17:E17"/>
    <mergeCell ref="A4:F4"/>
    <mergeCell ref="A7:F7"/>
    <mergeCell ref="A8:F8"/>
    <mergeCell ref="A9:A11"/>
    <mergeCell ref="B9:B11"/>
    <mergeCell ref="C9:E9"/>
    <mergeCell ref="F9:F11"/>
    <mergeCell ref="C10:C11"/>
    <mergeCell ref="D10:E10"/>
  </mergeCells>
  <hyperlinks>
    <hyperlink ref="C9" location="_edn1" display="_edn1"/>
    <hyperlink ref="C10" location="_edn2" display="_edn2"/>
    <hyperlink ref="A16" location="_edn3" display="_edn3"/>
    <hyperlink ref="A30" location="_edn5" display="_edn5"/>
    <hyperlink ref="A33" location="_edn6" display="_edn6"/>
    <hyperlink ref="A47" location="_edn5" display="_edn5"/>
    <hyperlink ref="A50" location="_edn5" display="_edn5"/>
    <hyperlink ref="A123" location="_edn5" display="_edn5"/>
    <hyperlink ref="A126" location="_edn5" display="_edn5"/>
    <hyperlink ref="A149" location="_edn5" display="_edn5"/>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view="pageBreakPreview" zoomScale="60" zoomScaleNormal="80" workbookViewId="0">
      <selection activeCell="G1" sqref="G1:X1048576"/>
    </sheetView>
  </sheetViews>
  <sheetFormatPr defaultRowHeight="15" x14ac:dyDescent="0.25"/>
  <cols>
    <col min="1" max="1" width="8.85546875" style="67" customWidth="1"/>
    <col min="2" max="6" width="31" customWidth="1"/>
  </cols>
  <sheetData>
    <row r="2" spans="1:6" ht="18.75" x14ac:dyDescent="0.3">
      <c r="F2" s="4" t="s">
        <v>9</v>
      </c>
    </row>
    <row r="3" spans="1:6" ht="18.75" x14ac:dyDescent="0.25">
      <c r="A3" s="68"/>
    </row>
    <row r="4" spans="1:6" ht="73.5" customHeight="1" x14ac:dyDescent="0.25">
      <c r="A4" s="111" t="s">
        <v>10</v>
      </c>
      <c r="B4" s="111"/>
      <c r="C4" s="111"/>
      <c r="D4" s="111"/>
      <c r="E4" s="111"/>
      <c r="F4" s="111"/>
    </row>
    <row r="5" spans="1:6" ht="16.5" x14ac:dyDescent="0.25">
      <c r="A5" s="69"/>
    </row>
    <row r="6" spans="1:6" ht="19.5" thickBot="1" x14ac:dyDescent="0.35">
      <c r="D6" s="5" t="s">
        <v>11</v>
      </c>
    </row>
    <row r="7" spans="1:6" ht="15.75" customHeight="1" x14ac:dyDescent="0.25">
      <c r="A7" s="112" t="s">
        <v>0</v>
      </c>
      <c r="B7" s="113"/>
      <c r="C7" s="113"/>
      <c r="D7" s="113"/>
      <c r="E7" s="113"/>
      <c r="F7" s="114"/>
    </row>
    <row r="8" spans="1:6" ht="47.25" customHeight="1" thickBot="1" x14ac:dyDescent="0.3">
      <c r="A8" s="115" t="s">
        <v>229</v>
      </c>
      <c r="B8" s="116"/>
      <c r="C8" s="116"/>
      <c r="D8" s="116"/>
      <c r="E8" s="116"/>
      <c r="F8" s="117"/>
    </row>
    <row r="9" spans="1:6" ht="66" customHeight="1" thickBot="1" x14ac:dyDescent="0.3">
      <c r="A9" s="112" t="s">
        <v>1</v>
      </c>
      <c r="B9" s="119" t="s">
        <v>12</v>
      </c>
      <c r="C9" s="121" t="s">
        <v>224</v>
      </c>
      <c r="D9" s="122"/>
      <c r="E9" s="123"/>
      <c r="F9" s="119" t="s">
        <v>2</v>
      </c>
    </row>
    <row r="10" spans="1:6" ht="17.25" customHeight="1" thickBot="1" x14ac:dyDescent="0.3">
      <c r="A10" s="118"/>
      <c r="B10" s="120"/>
      <c r="C10" s="119" t="s">
        <v>223</v>
      </c>
      <c r="D10" s="121" t="s">
        <v>222</v>
      </c>
      <c r="E10" s="124"/>
      <c r="F10" s="120"/>
    </row>
    <row r="11" spans="1:6" ht="15.75" x14ac:dyDescent="0.25">
      <c r="A11" s="118"/>
      <c r="B11" s="120"/>
      <c r="C11" s="120"/>
      <c r="D11" s="14" t="s">
        <v>3</v>
      </c>
      <c r="E11" s="14" t="s">
        <v>4</v>
      </c>
      <c r="F11" s="120"/>
    </row>
    <row r="12" spans="1:6" ht="15.75" x14ac:dyDescent="0.25">
      <c r="A12" s="70">
        <v>1</v>
      </c>
      <c r="B12" s="70">
        <v>2</v>
      </c>
      <c r="C12" s="70">
        <v>3</v>
      </c>
      <c r="D12" s="70">
        <v>4</v>
      </c>
      <c r="E12" s="70">
        <v>5</v>
      </c>
      <c r="F12" s="70">
        <v>6</v>
      </c>
    </row>
    <row r="13" spans="1:6" ht="15.75" x14ac:dyDescent="0.25">
      <c r="A13" s="125" t="s">
        <v>59</v>
      </c>
      <c r="B13" s="125"/>
      <c r="C13" s="125"/>
      <c r="D13" s="125"/>
      <c r="E13" s="125"/>
      <c r="F13" s="125"/>
    </row>
    <row r="14" spans="1:6" ht="30" customHeight="1" x14ac:dyDescent="0.25">
      <c r="A14" s="71" t="s">
        <v>146</v>
      </c>
      <c r="B14" s="126" t="s">
        <v>147</v>
      </c>
      <c r="C14" s="126"/>
      <c r="D14" s="126"/>
      <c r="E14" s="126"/>
      <c r="F14" s="126"/>
    </row>
    <row r="15" spans="1:6" ht="40.5" customHeight="1" x14ac:dyDescent="0.25">
      <c r="A15" s="71" t="s">
        <v>148</v>
      </c>
      <c r="B15" s="126" t="s">
        <v>149</v>
      </c>
      <c r="C15" s="126"/>
      <c r="D15" s="126"/>
      <c r="E15" s="126"/>
      <c r="F15" s="126"/>
    </row>
    <row r="16" spans="1:6" ht="30" customHeight="1" x14ac:dyDescent="0.25">
      <c r="A16" s="166" t="s">
        <v>167</v>
      </c>
      <c r="B16" s="166"/>
      <c r="C16" s="166"/>
      <c r="D16" s="166"/>
      <c r="E16" s="166"/>
      <c r="F16" s="166"/>
    </row>
    <row r="17" spans="1:6" ht="315" x14ac:dyDescent="0.25">
      <c r="A17" s="70">
        <v>1</v>
      </c>
      <c r="B17" s="30" t="s">
        <v>6</v>
      </c>
      <c r="C17" s="62">
        <v>99.95</v>
      </c>
      <c r="D17" s="63">
        <v>99.9</v>
      </c>
      <c r="E17" s="62">
        <v>99.85</v>
      </c>
      <c r="F17" s="15" t="s">
        <v>168</v>
      </c>
    </row>
    <row r="18" spans="1:6" ht="60" x14ac:dyDescent="0.25">
      <c r="A18" s="64">
        <v>2</v>
      </c>
      <c r="B18" s="15" t="s">
        <v>111</v>
      </c>
      <c r="C18" s="63">
        <v>100</v>
      </c>
      <c r="D18" s="63">
        <v>100</v>
      </c>
      <c r="E18" s="63">
        <v>99.9</v>
      </c>
      <c r="F18" s="15" t="s">
        <v>211</v>
      </c>
    </row>
    <row r="19" spans="1:6" ht="39" customHeight="1" x14ac:dyDescent="0.25">
      <c r="A19" s="166" t="s">
        <v>47</v>
      </c>
      <c r="B19" s="166"/>
      <c r="C19" s="166"/>
      <c r="D19" s="166"/>
      <c r="E19" s="166"/>
      <c r="F19" s="166"/>
    </row>
    <row r="20" spans="1:6" ht="41.25" customHeight="1" x14ac:dyDescent="0.25">
      <c r="A20" s="71" t="s">
        <v>146</v>
      </c>
      <c r="B20" s="167" t="s">
        <v>150</v>
      </c>
      <c r="C20" s="167"/>
      <c r="D20" s="167"/>
      <c r="E20" s="167"/>
      <c r="F20" s="167"/>
    </row>
    <row r="21" spans="1:6" x14ac:dyDescent="0.25">
      <c r="A21" s="71" t="s">
        <v>148</v>
      </c>
      <c r="B21" s="167" t="s">
        <v>151</v>
      </c>
      <c r="C21" s="167"/>
      <c r="D21" s="167"/>
      <c r="E21" s="167"/>
      <c r="F21" s="167"/>
    </row>
    <row r="22" spans="1:6" ht="36" customHeight="1" x14ac:dyDescent="0.25">
      <c r="A22" s="125" t="s">
        <v>5</v>
      </c>
      <c r="B22" s="125"/>
      <c r="C22" s="125"/>
      <c r="D22" s="125"/>
      <c r="E22" s="125"/>
      <c r="F22" s="125"/>
    </row>
    <row r="23" spans="1:6" ht="31.5" customHeight="1" x14ac:dyDescent="0.25">
      <c r="A23" s="166" t="s">
        <v>185</v>
      </c>
      <c r="B23" s="166"/>
      <c r="C23" s="166"/>
      <c r="D23" s="166"/>
      <c r="E23" s="166"/>
      <c r="F23" s="166"/>
    </row>
    <row r="24" spans="1:6" ht="31.5" customHeight="1" x14ac:dyDescent="0.25">
      <c r="A24" s="70">
        <v>1</v>
      </c>
      <c r="B24" s="30" t="s">
        <v>6</v>
      </c>
      <c r="C24" s="72">
        <v>100</v>
      </c>
      <c r="D24" s="72">
        <v>100</v>
      </c>
      <c r="E24" s="72">
        <v>100</v>
      </c>
      <c r="F24" s="72"/>
    </row>
    <row r="25" spans="1:6" ht="65.25" customHeight="1" x14ac:dyDescent="0.25">
      <c r="A25" s="64">
        <v>2</v>
      </c>
      <c r="B25" s="15" t="s">
        <v>111</v>
      </c>
      <c r="C25" s="63">
        <v>100</v>
      </c>
      <c r="D25" s="63">
        <v>100</v>
      </c>
      <c r="E25" s="63">
        <v>100</v>
      </c>
      <c r="F25" s="15"/>
    </row>
    <row r="26" spans="1:6" ht="23.25" customHeight="1" x14ac:dyDescent="0.25">
      <c r="A26" s="166" t="s">
        <v>152</v>
      </c>
      <c r="B26" s="166"/>
      <c r="C26" s="166"/>
      <c r="D26" s="166"/>
      <c r="E26" s="166"/>
      <c r="F26" s="166"/>
    </row>
    <row r="27" spans="1:6" ht="23.25" customHeight="1" x14ac:dyDescent="0.25">
      <c r="A27" s="71" t="s">
        <v>146</v>
      </c>
      <c r="B27" s="126" t="s">
        <v>153</v>
      </c>
      <c r="C27" s="126"/>
      <c r="D27" s="126"/>
      <c r="E27" s="126"/>
      <c r="F27" s="126"/>
    </row>
    <row r="28" spans="1:6" x14ac:dyDescent="0.25">
      <c r="A28" s="71" t="s">
        <v>148</v>
      </c>
      <c r="B28" s="167" t="s">
        <v>154</v>
      </c>
      <c r="C28" s="167"/>
      <c r="D28" s="167"/>
      <c r="E28" s="167"/>
      <c r="F28" s="167"/>
    </row>
    <row r="29" spans="1:6" ht="39" customHeight="1" x14ac:dyDescent="0.25">
      <c r="A29" s="166" t="s">
        <v>155</v>
      </c>
      <c r="B29" s="166"/>
      <c r="C29" s="166"/>
      <c r="D29" s="166"/>
      <c r="E29" s="166"/>
      <c r="F29" s="166"/>
    </row>
    <row r="30" spans="1:6" ht="53.25" customHeight="1" x14ac:dyDescent="0.25">
      <c r="A30" s="71" t="s">
        <v>146</v>
      </c>
      <c r="B30" s="167" t="s">
        <v>156</v>
      </c>
      <c r="C30" s="167"/>
      <c r="D30" s="167"/>
      <c r="E30" s="167"/>
      <c r="F30" s="167"/>
    </row>
    <row r="31" spans="1:6" x14ac:dyDescent="0.25">
      <c r="A31" s="71" t="s">
        <v>148</v>
      </c>
      <c r="B31" s="167" t="s">
        <v>157</v>
      </c>
      <c r="C31" s="167"/>
      <c r="D31" s="167"/>
      <c r="E31" s="167"/>
      <c r="F31" s="167"/>
    </row>
    <row r="32" spans="1:6" x14ac:dyDescent="0.25">
      <c r="A32" s="168" t="s">
        <v>181</v>
      </c>
      <c r="B32" s="168"/>
      <c r="C32" s="168"/>
      <c r="D32" s="168"/>
      <c r="E32" s="168"/>
      <c r="F32" s="168"/>
    </row>
    <row r="33" spans="1:6" ht="105" x14ac:dyDescent="0.25">
      <c r="A33" s="64">
        <v>1</v>
      </c>
      <c r="B33" s="15" t="s">
        <v>6</v>
      </c>
      <c r="C33" s="66">
        <v>1.577</v>
      </c>
      <c r="D33" s="62">
        <v>1.63</v>
      </c>
      <c r="E33" s="66">
        <v>1.504</v>
      </c>
      <c r="F33" s="15" t="s">
        <v>176</v>
      </c>
    </row>
    <row r="34" spans="1:6" ht="39" customHeight="1" x14ac:dyDescent="0.25">
      <c r="A34" s="64">
        <v>2</v>
      </c>
      <c r="B34" s="15" t="s">
        <v>111</v>
      </c>
      <c r="C34" s="66">
        <v>1.5129999999999999</v>
      </c>
      <c r="D34" s="66">
        <v>1.577</v>
      </c>
      <c r="E34" s="66">
        <v>1.3919999999999999</v>
      </c>
      <c r="F34" s="15" t="s">
        <v>176</v>
      </c>
    </row>
    <row r="35" spans="1:6" ht="39" customHeight="1" x14ac:dyDescent="0.25">
      <c r="A35" s="169" t="s">
        <v>184</v>
      </c>
      <c r="B35" s="169"/>
      <c r="C35" s="169"/>
      <c r="D35" s="169"/>
      <c r="E35" s="169"/>
      <c r="F35" s="169"/>
    </row>
    <row r="36" spans="1:6" ht="53.25" customHeight="1" x14ac:dyDescent="0.25">
      <c r="A36" s="73">
        <v>1</v>
      </c>
      <c r="B36" s="15" t="s">
        <v>6</v>
      </c>
      <c r="C36" s="64" t="s">
        <v>49</v>
      </c>
      <c r="D36" s="63">
        <v>102.5</v>
      </c>
      <c r="E36" s="62">
        <v>91.21</v>
      </c>
      <c r="F36" s="15" t="s">
        <v>176</v>
      </c>
    </row>
    <row r="37" spans="1:6" ht="53.25" customHeight="1" x14ac:dyDescent="0.25">
      <c r="A37" s="64">
        <v>2</v>
      </c>
      <c r="B37" s="15" t="s">
        <v>111</v>
      </c>
      <c r="C37" s="64" t="s">
        <v>49</v>
      </c>
      <c r="D37" s="63">
        <v>103.4</v>
      </c>
      <c r="E37" s="62">
        <v>87.48</v>
      </c>
      <c r="F37" s="15" t="s">
        <v>176</v>
      </c>
    </row>
    <row r="38" spans="1:6" x14ac:dyDescent="0.25">
      <c r="A38" s="169" t="s">
        <v>183</v>
      </c>
      <c r="B38" s="169"/>
      <c r="C38" s="169"/>
      <c r="D38" s="169"/>
      <c r="E38" s="169"/>
      <c r="F38" s="169"/>
    </row>
    <row r="39" spans="1:6" ht="51.75" customHeight="1" x14ac:dyDescent="0.25">
      <c r="A39" s="73">
        <v>1</v>
      </c>
      <c r="B39" s="15" t="s">
        <v>6</v>
      </c>
      <c r="C39" s="64" t="s">
        <v>49</v>
      </c>
      <c r="D39" s="63">
        <v>82.8</v>
      </c>
      <c r="E39" s="62">
        <v>71.61</v>
      </c>
      <c r="F39" s="15" t="s">
        <v>176</v>
      </c>
    </row>
    <row r="40" spans="1:6" ht="105" x14ac:dyDescent="0.25">
      <c r="A40" s="64">
        <v>2</v>
      </c>
      <c r="B40" s="15" t="s">
        <v>111</v>
      </c>
      <c r="C40" s="64" t="s">
        <v>49</v>
      </c>
      <c r="D40" s="63">
        <v>84</v>
      </c>
      <c r="E40" s="63">
        <v>69.400000000000006</v>
      </c>
      <c r="F40" s="15" t="s">
        <v>176</v>
      </c>
    </row>
    <row r="41" spans="1:6" ht="48" customHeight="1" x14ac:dyDescent="0.25">
      <c r="A41" s="169" t="s">
        <v>182</v>
      </c>
      <c r="B41" s="169"/>
      <c r="C41" s="169"/>
      <c r="D41" s="169"/>
      <c r="E41" s="169"/>
      <c r="F41" s="169"/>
    </row>
    <row r="42" spans="1:6" ht="48" customHeight="1" x14ac:dyDescent="0.25">
      <c r="A42" s="64">
        <v>1</v>
      </c>
      <c r="B42" s="15" t="s">
        <v>6</v>
      </c>
      <c r="C42" s="64" t="s">
        <v>177</v>
      </c>
      <c r="D42" s="64" t="s">
        <v>178</v>
      </c>
      <c r="E42" s="64" t="s">
        <v>179</v>
      </c>
      <c r="F42" s="15" t="s">
        <v>180</v>
      </c>
    </row>
    <row r="43" spans="1:6" ht="33" customHeight="1" x14ac:dyDescent="0.25">
      <c r="A43" s="64">
        <v>2</v>
      </c>
      <c r="B43" s="15" t="s">
        <v>111</v>
      </c>
      <c r="C43" s="63">
        <v>243</v>
      </c>
      <c r="D43" s="63">
        <v>298</v>
      </c>
      <c r="E43" s="63">
        <v>381</v>
      </c>
      <c r="F43" s="15" t="s">
        <v>199</v>
      </c>
    </row>
    <row r="44" spans="1:6" ht="50.25" customHeight="1" x14ac:dyDescent="0.25">
      <c r="A44" s="136" t="s">
        <v>200</v>
      </c>
      <c r="B44" s="137"/>
      <c r="C44" s="137"/>
      <c r="D44" s="137"/>
      <c r="E44" s="137"/>
      <c r="F44" s="138"/>
    </row>
    <row r="45" spans="1:6" ht="45" x14ac:dyDescent="0.25">
      <c r="A45" s="76" t="s">
        <v>201</v>
      </c>
      <c r="B45" s="77" t="s">
        <v>6</v>
      </c>
      <c r="C45" s="64" t="s">
        <v>49</v>
      </c>
      <c r="D45" s="64" t="s">
        <v>202</v>
      </c>
      <c r="E45" s="64" t="s">
        <v>203</v>
      </c>
      <c r="F45" s="15" t="s">
        <v>204</v>
      </c>
    </row>
    <row r="46" spans="1:6" ht="90" x14ac:dyDescent="0.25">
      <c r="A46" s="64">
        <v>2</v>
      </c>
      <c r="B46" s="15" t="s">
        <v>112</v>
      </c>
      <c r="C46" s="63"/>
      <c r="D46" s="63">
        <v>800</v>
      </c>
      <c r="E46" s="63" t="s">
        <v>74</v>
      </c>
      <c r="F46" s="15" t="s">
        <v>205</v>
      </c>
    </row>
    <row r="47" spans="1:6" x14ac:dyDescent="0.25">
      <c r="A47" s="166" t="s">
        <v>158</v>
      </c>
      <c r="B47" s="166"/>
      <c r="C47" s="166"/>
      <c r="D47" s="166"/>
      <c r="E47" s="166"/>
      <c r="F47" s="166"/>
    </row>
    <row r="48" spans="1:6" x14ac:dyDescent="0.25">
      <c r="A48" s="71" t="s">
        <v>146</v>
      </c>
      <c r="B48" s="167" t="s">
        <v>160</v>
      </c>
      <c r="C48" s="167"/>
      <c r="D48" s="167"/>
      <c r="E48" s="167"/>
      <c r="F48" s="167"/>
    </row>
    <row r="49" spans="1:6" ht="15.75" customHeight="1" x14ac:dyDescent="0.25">
      <c r="A49" s="71" t="s">
        <v>148</v>
      </c>
      <c r="B49" s="167" t="s">
        <v>159</v>
      </c>
      <c r="C49" s="167"/>
      <c r="D49" s="167"/>
      <c r="E49" s="167"/>
      <c r="F49" s="167"/>
    </row>
    <row r="50" spans="1:6" ht="27" customHeight="1" x14ac:dyDescent="0.25">
      <c r="A50" s="166" t="s">
        <v>161</v>
      </c>
      <c r="B50" s="166"/>
      <c r="C50" s="166"/>
      <c r="D50" s="166"/>
      <c r="E50" s="166"/>
      <c r="F50" s="166"/>
    </row>
    <row r="51" spans="1:6" ht="21" customHeight="1" x14ac:dyDescent="0.25">
      <c r="A51" s="71" t="s">
        <v>146</v>
      </c>
      <c r="B51" s="167" t="s">
        <v>162</v>
      </c>
      <c r="C51" s="167"/>
      <c r="D51" s="167"/>
      <c r="E51" s="167"/>
      <c r="F51" s="167"/>
    </row>
    <row r="52" spans="1:6" x14ac:dyDescent="0.25">
      <c r="A52" s="71" t="s">
        <v>148</v>
      </c>
      <c r="B52" s="167" t="s">
        <v>163</v>
      </c>
      <c r="C52" s="167"/>
      <c r="D52" s="167"/>
      <c r="E52" s="167"/>
      <c r="F52" s="167"/>
    </row>
    <row r="53" spans="1:6" x14ac:dyDescent="0.25">
      <c r="A53" s="166" t="s">
        <v>164</v>
      </c>
      <c r="B53" s="166"/>
      <c r="C53" s="166"/>
      <c r="D53" s="166"/>
      <c r="E53" s="166"/>
      <c r="F53" s="166"/>
    </row>
    <row r="54" spans="1:6" x14ac:dyDescent="0.25">
      <c r="A54" s="71" t="s">
        <v>146</v>
      </c>
      <c r="B54" s="167" t="s">
        <v>165</v>
      </c>
      <c r="C54" s="167"/>
      <c r="D54" s="167"/>
      <c r="E54" s="167"/>
      <c r="F54" s="167"/>
    </row>
    <row r="55" spans="1:6" x14ac:dyDescent="0.25">
      <c r="A55" s="71" t="s">
        <v>148</v>
      </c>
      <c r="B55" s="167" t="s">
        <v>166</v>
      </c>
      <c r="C55" s="167"/>
      <c r="D55" s="167"/>
      <c r="E55" s="167"/>
      <c r="F55" s="167"/>
    </row>
  </sheetData>
  <mergeCells count="38">
    <mergeCell ref="A41:F41"/>
    <mergeCell ref="A47:F47"/>
    <mergeCell ref="B48:F48"/>
    <mergeCell ref="B55:F55"/>
    <mergeCell ref="A44:F44"/>
    <mergeCell ref="A53:F53"/>
    <mergeCell ref="B54:F54"/>
    <mergeCell ref="B49:F49"/>
    <mergeCell ref="A50:F50"/>
    <mergeCell ref="B51:F51"/>
    <mergeCell ref="B52:F52"/>
    <mergeCell ref="B30:F30"/>
    <mergeCell ref="B31:F31"/>
    <mergeCell ref="A32:F32"/>
    <mergeCell ref="A35:F35"/>
    <mergeCell ref="A38:F38"/>
    <mergeCell ref="A23:F23"/>
    <mergeCell ref="A26:F26"/>
    <mergeCell ref="B27:F27"/>
    <mergeCell ref="B28:F28"/>
    <mergeCell ref="A29:F29"/>
    <mergeCell ref="A22:F22"/>
    <mergeCell ref="A13:F13"/>
    <mergeCell ref="B14:F14"/>
    <mergeCell ref="B15:F15"/>
    <mergeCell ref="A16:F16"/>
    <mergeCell ref="A19:F19"/>
    <mergeCell ref="B20:F20"/>
    <mergeCell ref="B21:F21"/>
    <mergeCell ref="A4:F4"/>
    <mergeCell ref="A7:F7"/>
    <mergeCell ref="A8:F8"/>
    <mergeCell ref="A9:A11"/>
    <mergeCell ref="B9:B11"/>
    <mergeCell ref="C9:E9"/>
    <mergeCell ref="F9:F11"/>
    <mergeCell ref="C10:C11"/>
    <mergeCell ref="D10:E10"/>
  </mergeCells>
  <hyperlinks>
    <hyperlink ref="A16" location="_edn3" display="_edn3"/>
    <hyperlink ref="A19" location="_edn5" display="_edn5"/>
    <hyperlink ref="A23" location="_edn6" display="_edn6"/>
    <hyperlink ref="A26" location="_edn5" display="_edn5"/>
    <hyperlink ref="A29" location="_edn5" display="_edn5"/>
    <hyperlink ref="A47" location="_edn5" display="_edn5"/>
    <hyperlink ref="A50" location="_edn5" display="_edn5"/>
    <hyperlink ref="A53" location="_edn5" display="_edn5"/>
    <hyperlink ref="C9" location="_edn1" display="_edn1"/>
    <hyperlink ref="C10" location="_edn2" display="_edn2"/>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60" zoomScaleNormal="100" workbookViewId="0">
      <selection activeCell="K13" sqref="K13"/>
    </sheetView>
  </sheetViews>
  <sheetFormatPr defaultRowHeight="15" x14ac:dyDescent="0.25"/>
  <cols>
    <col min="1" max="2" width="35" customWidth="1"/>
    <col min="3" max="5" width="33" customWidth="1"/>
  </cols>
  <sheetData>
    <row r="2" spans="1:5" ht="18.75" x14ac:dyDescent="0.3">
      <c r="C2" s="5" t="s">
        <v>17</v>
      </c>
    </row>
    <row r="4" spans="1:5" ht="19.5" thickBot="1" x14ac:dyDescent="0.35">
      <c r="E4" s="4" t="s">
        <v>18</v>
      </c>
    </row>
    <row r="5" spans="1:5" ht="47.25" customHeight="1" thickBot="1" x14ac:dyDescent="0.3">
      <c r="A5" s="121" t="s">
        <v>113</v>
      </c>
      <c r="B5" s="148"/>
      <c r="C5" s="148"/>
      <c r="D5" s="148"/>
      <c r="E5" s="124"/>
    </row>
    <row r="6" spans="1:5" ht="39.75" customHeight="1" x14ac:dyDescent="0.25">
      <c r="A6" s="119" t="s">
        <v>13</v>
      </c>
      <c r="B6" s="119" t="s">
        <v>14</v>
      </c>
      <c r="C6" s="112" t="s">
        <v>15</v>
      </c>
      <c r="D6" s="113"/>
      <c r="E6" s="114"/>
    </row>
    <row r="7" spans="1:5" ht="16.5" thickBot="1" x14ac:dyDescent="0.3">
      <c r="A7" s="120"/>
      <c r="B7" s="120"/>
      <c r="C7" s="115" t="s">
        <v>16</v>
      </c>
      <c r="D7" s="116"/>
      <c r="E7" s="117"/>
    </row>
    <row r="8" spans="1:5" ht="59.25" customHeight="1" thickBot="1" x14ac:dyDescent="0.3">
      <c r="A8" s="152"/>
      <c r="B8" s="152"/>
      <c r="C8" s="79" t="s">
        <v>219</v>
      </c>
      <c r="D8" s="79" t="s">
        <v>220</v>
      </c>
      <c r="E8" s="85" t="s">
        <v>225</v>
      </c>
    </row>
    <row r="9" spans="1:5" ht="16.5" thickBot="1" x14ac:dyDescent="0.3">
      <c r="A9" s="7">
        <v>1</v>
      </c>
      <c r="B9" s="14">
        <v>2</v>
      </c>
      <c r="C9" s="14">
        <v>3</v>
      </c>
      <c r="D9" s="14">
        <v>4</v>
      </c>
      <c r="E9" s="14">
        <v>5</v>
      </c>
    </row>
    <row r="10" spans="1:5" ht="30" x14ac:dyDescent="0.25">
      <c r="A10" s="45" t="s">
        <v>59</v>
      </c>
      <c r="B10" s="30" t="s">
        <v>112</v>
      </c>
      <c r="C10" s="47">
        <f>C11+C20</f>
        <v>2172454.4</v>
      </c>
      <c r="D10" s="47">
        <f t="shared" ref="D10:E10" si="0">D11+D20</f>
        <v>1536457.8</v>
      </c>
      <c r="E10" s="47">
        <f t="shared" si="0"/>
        <v>1523083.9468</v>
      </c>
    </row>
    <row r="11" spans="1:5" ht="45" x14ac:dyDescent="0.25">
      <c r="A11" s="45" t="s">
        <v>47</v>
      </c>
      <c r="B11" s="48" t="s">
        <v>111</v>
      </c>
      <c r="C11" s="47">
        <f>C12+C14+C16+C18</f>
        <v>747474.7</v>
      </c>
      <c r="D11" s="47">
        <f t="shared" ref="D11:E11" si="1">D12+D14+D16+D18</f>
        <v>581074.69999999995</v>
      </c>
      <c r="E11" s="47">
        <f t="shared" si="1"/>
        <v>578823.42178000009</v>
      </c>
    </row>
    <row r="12" spans="1:5" ht="90" x14ac:dyDescent="0.25">
      <c r="A12" s="45" t="s">
        <v>61</v>
      </c>
      <c r="B12" s="46" t="s">
        <v>111</v>
      </c>
      <c r="C12" s="47">
        <v>21420.2</v>
      </c>
      <c r="D12" s="47">
        <v>20020.2</v>
      </c>
      <c r="E12" s="47">
        <v>19815.2</v>
      </c>
    </row>
    <row r="13" spans="1:5" ht="105" x14ac:dyDescent="0.25">
      <c r="A13" s="45" t="s">
        <v>73</v>
      </c>
      <c r="B13" s="46" t="s">
        <v>111</v>
      </c>
      <c r="C13" s="47">
        <v>21420.2</v>
      </c>
      <c r="D13" s="47">
        <v>20020.2</v>
      </c>
      <c r="E13" s="47">
        <v>19815.2</v>
      </c>
    </row>
    <row r="14" spans="1:5" ht="60" x14ac:dyDescent="0.25">
      <c r="A14" s="45" t="s">
        <v>41</v>
      </c>
      <c r="B14" s="46" t="s">
        <v>111</v>
      </c>
      <c r="C14" s="47">
        <v>685574</v>
      </c>
      <c r="D14" s="47">
        <v>520574</v>
      </c>
      <c r="E14" s="47">
        <v>519476.38178</v>
      </c>
    </row>
    <row r="15" spans="1:5" ht="90" x14ac:dyDescent="0.25">
      <c r="A15" s="45" t="s">
        <v>42</v>
      </c>
      <c r="B15" s="46" t="s">
        <v>111</v>
      </c>
      <c r="C15" s="47">
        <v>685574</v>
      </c>
      <c r="D15" s="47">
        <v>520574</v>
      </c>
      <c r="E15" s="47">
        <v>519476.38178</v>
      </c>
    </row>
    <row r="16" spans="1:5" ht="60" x14ac:dyDescent="0.25">
      <c r="A16" s="45" t="s">
        <v>43</v>
      </c>
      <c r="B16" s="46" t="s">
        <v>111</v>
      </c>
      <c r="C16" s="47">
        <v>40432.1</v>
      </c>
      <c r="D16" s="47">
        <v>40432.1</v>
      </c>
      <c r="E16" s="47">
        <v>39483.54</v>
      </c>
    </row>
    <row r="17" spans="1:5" ht="105" x14ac:dyDescent="0.25">
      <c r="A17" s="45" t="s">
        <v>44</v>
      </c>
      <c r="B17" s="46" t="s">
        <v>111</v>
      </c>
      <c r="C17" s="47">
        <v>40432.1</v>
      </c>
      <c r="D17" s="47">
        <v>40432.1</v>
      </c>
      <c r="E17" s="47">
        <v>39483.54</v>
      </c>
    </row>
    <row r="18" spans="1:5" ht="60" x14ac:dyDescent="0.25">
      <c r="A18" s="45" t="s">
        <v>45</v>
      </c>
      <c r="B18" s="46" t="s">
        <v>111</v>
      </c>
      <c r="C18" s="47">
        <v>48.4</v>
      </c>
      <c r="D18" s="47">
        <v>48.4</v>
      </c>
      <c r="E18" s="47">
        <v>48.3</v>
      </c>
    </row>
    <row r="19" spans="1:5" ht="150" x14ac:dyDescent="0.25">
      <c r="A19" s="45" t="s">
        <v>46</v>
      </c>
      <c r="B19" s="46" t="s">
        <v>111</v>
      </c>
      <c r="C19" s="47">
        <v>48.4</v>
      </c>
      <c r="D19" s="47">
        <v>48.4</v>
      </c>
      <c r="E19" s="47">
        <v>48.3</v>
      </c>
    </row>
    <row r="20" spans="1:5" ht="45" x14ac:dyDescent="0.25">
      <c r="A20" s="45" t="s">
        <v>48</v>
      </c>
      <c r="B20" s="46" t="s">
        <v>111</v>
      </c>
      <c r="C20" s="47">
        <v>1424979.7</v>
      </c>
      <c r="D20" s="47">
        <f>D21+D23+D25</f>
        <v>955383.10000000009</v>
      </c>
      <c r="E20" s="47">
        <f>E21+E23+E25</f>
        <v>944260.52502000006</v>
      </c>
    </row>
    <row r="21" spans="1:5" ht="60" x14ac:dyDescent="0.25">
      <c r="A21" s="45" t="s">
        <v>50</v>
      </c>
      <c r="B21" s="46" t="s">
        <v>111</v>
      </c>
      <c r="C21" s="47">
        <v>471430</v>
      </c>
      <c r="D21" s="47">
        <v>384066.10000000003</v>
      </c>
      <c r="E21" s="47">
        <v>383859.03759000002</v>
      </c>
    </row>
    <row r="22" spans="1:5" ht="90" x14ac:dyDescent="0.25">
      <c r="A22" s="45" t="s">
        <v>51</v>
      </c>
      <c r="B22" s="46" t="s">
        <v>111</v>
      </c>
      <c r="C22" s="47">
        <v>471430</v>
      </c>
      <c r="D22" s="47">
        <v>384066.10000000003</v>
      </c>
      <c r="E22" s="47">
        <v>383859.03759000002</v>
      </c>
    </row>
    <row r="23" spans="1:5" ht="105" x14ac:dyDescent="0.25">
      <c r="A23" s="45" t="s">
        <v>52</v>
      </c>
      <c r="B23" s="46" t="s">
        <v>111</v>
      </c>
      <c r="C23" s="47">
        <v>64224.2</v>
      </c>
      <c r="D23" s="47">
        <v>65889.600000000006</v>
      </c>
      <c r="E23" s="47">
        <v>64709.2</v>
      </c>
    </row>
    <row r="24" spans="1:5" ht="135" x14ac:dyDescent="0.25">
      <c r="A24" s="45" t="s">
        <v>53</v>
      </c>
      <c r="B24" s="46" t="s">
        <v>111</v>
      </c>
      <c r="C24" s="47">
        <v>64224.2</v>
      </c>
      <c r="D24" s="47">
        <v>65889.600000000006</v>
      </c>
      <c r="E24" s="47">
        <v>64709.2</v>
      </c>
    </row>
    <row r="25" spans="1:5" ht="45" x14ac:dyDescent="0.25">
      <c r="A25" s="45" t="s">
        <v>54</v>
      </c>
      <c r="B25" s="46" t="s">
        <v>111</v>
      </c>
      <c r="C25" s="47">
        <v>889325.5</v>
      </c>
      <c r="D25" s="47">
        <v>505427.4</v>
      </c>
      <c r="E25" s="47">
        <v>495692.28743000003</v>
      </c>
    </row>
    <row r="26" spans="1:5" ht="135" x14ac:dyDescent="0.25">
      <c r="A26" s="45" t="s">
        <v>55</v>
      </c>
      <c r="B26" s="46" t="s">
        <v>111</v>
      </c>
      <c r="C26" s="47">
        <v>200908.4</v>
      </c>
      <c r="D26" s="47">
        <v>92883.5</v>
      </c>
      <c r="E26" s="47">
        <v>92883.429369999998</v>
      </c>
    </row>
    <row r="27" spans="1:5" ht="105" x14ac:dyDescent="0.25">
      <c r="A27" s="45" t="s">
        <v>56</v>
      </c>
      <c r="B27" s="46" t="s">
        <v>111</v>
      </c>
      <c r="C27" s="47">
        <v>688417.1</v>
      </c>
      <c r="D27" s="47">
        <v>412543.9</v>
      </c>
      <c r="E27" s="47">
        <v>402808.85806</v>
      </c>
    </row>
  </sheetData>
  <mergeCells count="5">
    <mergeCell ref="A5:E5"/>
    <mergeCell ref="A6:A8"/>
    <mergeCell ref="B6:B8"/>
    <mergeCell ref="C6:E6"/>
    <mergeCell ref="C7:E7"/>
  </mergeCells>
  <hyperlinks>
    <hyperlink ref="E8" location="_edn1" display="_edn1"/>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view="pageBreakPreview" zoomScale="60" zoomScaleNormal="100" workbookViewId="0">
      <selection activeCell="M10" sqref="M10"/>
    </sheetView>
  </sheetViews>
  <sheetFormatPr defaultRowHeight="15" x14ac:dyDescent="0.25"/>
  <cols>
    <col min="1" max="1" width="44.140625" customWidth="1"/>
    <col min="2" max="4" width="39.5703125" customWidth="1"/>
  </cols>
  <sheetData>
    <row r="2" spans="1:4" ht="18.75" x14ac:dyDescent="0.3">
      <c r="D2" s="4" t="s">
        <v>30</v>
      </c>
    </row>
    <row r="3" spans="1:4" ht="15.75" thickBot="1" x14ac:dyDescent="0.3"/>
    <row r="4" spans="1:4" ht="56.25" customHeight="1" x14ac:dyDescent="0.25">
      <c r="A4" s="112" t="s">
        <v>121</v>
      </c>
      <c r="B4" s="113"/>
      <c r="C4" s="113"/>
      <c r="D4" s="114"/>
    </row>
    <row r="5" spans="1:4" ht="21.75" customHeight="1" thickBot="1" x14ac:dyDescent="0.3">
      <c r="A5" s="115" t="s">
        <v>135</v>
      </c>
      <c r="B5" s="116"/>
      <c r="C5" s="116"/>
      <c r="D5" s="117"/>
    </row>
    <row r="6" spans="1:4" ht="27.75" customHeight="1" thickBot="1" x14ac:dyDescent="0.3">
      <c r="A6" s="11" t="s">
        <v>19</v>
      </c>
      <c r="B6" s="119" t="s">
        <v>21</v>
      </c>
      <c r="C6" s="176" t="s">
        <v>230</v>
      </c>
      <c r="D6" s="177"/>
    </row>
    <row r="7" spans="1:4" ht="69" customHeight="1" thickBot="1" x14ac:dyDescent="0.3">
      <c r="A7" s="12" t="s">
        <v>20</v>
      </c>
      <c r="B7" s="152"/>
      <c r="C7" s="14" t="s">
        <v>3</v>
      </c>
      <c r="D7" s="14" t="s">
        <v>4</v>
      </c>
    </row>
    <row r="8" spans="1:4" ht="16.5" thickBot="1" x14ac:dyDescent="0.3">
      <c r="A8" s="12">
        <v>1</v>
      </c>
      <c r="B8" s="13">
        <v>2</v>
      </c>
      <c r="C8" s="13">
        <v>3</v>
      </c>
      <c r="D8" s="13">
        <v>4</v>
      </c>
    </row>
    <row r="9" spans="1:4" ht="16.5" thickBot="1" x14ac:dyDescent="0.3">
      <c r="A9" s="163" t="s">
        <v>112</v>
      </c>
      <c r="B9" s="2" t="s">
        <v>22</v>
      </c>
      <c r="C9" s="33">
        <f>C10</f>
        <v>2172454.4</v>
      </c>
      <c r="D9" s="33">
        <f>D10</f>
        <v>1523083.9468</v>
      </c>
    </row>
    <row r="10" spans="1:4" ht="16.5" thickBot="1" x14ac:dyDescent="0.3">
      <c r="A10" s="164"/>
      <c r="B10" s="2" t="s">
        <v>60</v>
      </c>
      <c r="C10" s="47">
        <v>2172454.4</v>
      </c>
      <c r="D10" s="47">
        <v>1523083.9468</v>
      </c>
    </row>
    <row r="11" spans="1:4" ht="32.25" thickBot="1" x14ac:dyDescent="0.3">
      <c r="A11" s="164"/>
      <c r="B11" s="2" t="s">
        <v>23</v>
      </c>
      <c r="C11" s="2"/>
      <c r="D11" s="2"/>
    </row>
    <row r="12" spans="1:4" ht="32.25" thickBot="1" x14ac:dyDescent="0.3">
      <c r="A12" s="164"/>
      <c r="B12" s="2" t="s">
        <v>24</v>
      </c>
      <c r="C12" s="2"/>
      <c r="D12" s="2"/>
    </row>
    <row r="13" spans="1:4" ht="32.25" thickBot="1" x14ac:dyDescent="0.3">
      <c r="A13" s="164"/>
      <c r="B13" s="2" t="s">
        <v>25</v>
      </c>
      <c r="C13" s="2"/>
      <c r="D13" s="2"/>
    </row>
    <row r="14" spans="1:4" ht="16.5" thickBot="1" x14ac:dyDescent="0.3">
      <c r="A14" s="164"/>
      <c r="B14" s="2" t="s">
        <v>26</v>
      </c>
      <c r="C14" s="2"/>
      <c r="D14" s="2"/>
    </row>
    <row r="15" spans="1:4" ht="30.75" thickBot="1" x14ac:dyDescent="0.3">
      <c r="A15" s="164"/>
      <c r="B15" s="9" t="s">
        <v>27</v>
      </c>
      <c r="C15" s="2"/>
      <c r="D15" s="2"/>
    </row>
    <row r="16" spans="1:4" ht="16.5" thickBot="1" x14ac:dyDescent="0.3">
      <c r="A16" s="165"/>
      <c r="B16" s="2" t="s">
        <v>28</v>
      </c>
      <c r="C16" s="2"/>
      <c r="D16" s="2"/>
    </row>
  </sheetData>
  <mergeCells count="5">
    <mergeCell ref="A4:D4"/>
    <mergeCell ref="A5:D5"/>
    <mergeCell ref="B6:B7"/>
    <mergeCell ref="C6:D6"/>
    <mergeCell ref="A9:A16"/>
  </mergeCells>
  <hyperlinks>
    <hyperlink ref="B15" location="_edn3" display="_edn3"/>
  </hyperlinks>
  <pageMargins left="0.70866141732283472" right="0.70866141732283472" top="0.74803149606299213" bottom="0.74803149606299213" header="0.31496062992125984" footer="0.31496062992125984"/>
  <pageSetup paperSize="9" scale="75"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60" zoomScaleNormal="80" workbookViewId="0">
      <selection activeCell="G1" sqref="G1:X1048576"/>
    </sheetView>
  </sheetViews>
  <sheetFormatPr defaultRowHeight="15" x14ac:dyDescent="0.25"/>
  <cols>
    <col min="1" max="1" width="8.85546875" style="67" customWidth="1"/>
    <col min="2" max="5" width="31" customWidth="1"/>
    <col min="6" max="6" width="34" customWidth="1"/>
  </cols>
  <sheetData>
    <row r="2" spans="1:6" ht="18.75" x14ac:dyDescent="0.3">
      <c r="F2" s="4" t="s">
        <v>9</v>
      </c>
    </row>
    <row r="3" spans="1:6" ht="18.75" x14ac:dyDescent="0.25">
      <c r="A3" s="68"/>
    </row>
    <row r="4" spans="1:6" ht="73.5" customHeight="1" x14ac:dyDescent="0.25">
      <c r="A4" s="111" t="s">
        <v>10</v>
      </c>
      <c r="B4" s="111"/>
      <c r="C4" s="111"/>
      <c r="D4" s="111"/>
      <c r="E4" s="111"/>
      <c r="F4" s="111"/>
    </row>
    <row r="5" spans="1:6" ht="16.5" x14ac:dyDescent="0.25">
      <c r="A5" s="69"/>
    </row>
    <row r="6" spans="1:6" ht="19.5" thickBot="1" x14ac:dyDescent="0.35">
      <c r="D6" s="5" t="s">
        <v>11</v>
      </c>
    </row>
    <row r="7" spans="1:6" ht="15.75" customHeight="1" x14ac:dyDescent="0.25">
      <c r="A7" s="112" t="s">
        <v>0</v>
      </c>
      <c r="B7" s="113"/>
      <c r="C7" s="113"/>
      <c r="D7" s="113"/>
      <c r="E7" s="113"/>
      <c r="F7" s="114"/>
    </row>
    <row r="8" spans="1:6" ht="47.25" customHeight="1" thickBot="1" x14ac:dyDescent="0.3">
      <c r="A8" s="115" t="s">
        <v>231</v>
      </c>
      <c r="B8" s="116"/>
      <c r="C8" s="116"/>
      <c r="D8" s="116"/>
      <c r="E8" s="116"/>
      <c r="F8" s="117"/>
    </row>
    <row r="9" spans="1:6" ht="66" customHeight="1" thickBot="1" x14ac:dyDescent="0.3">
      <c r="A9" s="112" t="s">
        <v>1</v>
      </c>
      <c r="B9" s="119" t="s">
        <v>12</v>
      </c>
      <c r="C9" s="121" t="s">
        <v>224</v>
      </c>
      <c r="D9" s="122"/>
      <c r="E9" s="123"/>
      <c r="F9" s="119" t="s">
        <v>2</v>
      </c>
    </row>
    <row r="10" spans="1:6" ht="17.25" customHeight="1" thickBot="1" x14ac:dyDescent="0.3">
      <c r="A10" s="118"/>
      <c r="B10" s="120"/>
      <c r="C10" s="119" t="s">
        <v>223</v>
      </c>
      <c r="D10" s="121" t="s">
        <v>222</v>
      </c>
      <c r="E10" s="124"/>
      <c r="F10" s="120"/>
    </row>
    <row r="11" spans="1:6" ht="15.75" x14ac:dyDescent="0.25">
      <c r="A11" s="118"/>
      <c r="B11" s="120"/>
      <c r="C11" s="120"/>
      <c r="D11" s="14" t="s">
        <v>3</v>
      </c>
      <c r="E11" s="14" t="s">
        <v>4</v>
      </c>
      <c r="F11" s="120"/>
    </row>
    <row r="12" spans="1:6" ht="15.75" x14ac:dyDescent="0.25">
      <c r="A12" s="70">
        <v>1</v>
      </c>
      <c r="B12" s="70">
        <v>2</v>
      </c>
      <c r="C12" s="70">
        <v>3</v>
      </c>
      <c r="D12" s="70">
        <v>4</v>
      </c>
      <c r="E12" s="70">
        <v>5</v>
      </c>
      <c r="F12" s="70">
        <v>6</v>
      </c>
    </row>
    <row r="13" spans="1:6" ht="15.75" x14ac:dyDescent="0.25">
      <c r="A13" s="125" t="s">
        <v>59</v>
      </c>
      <c r="B13" s="125"/>
      <c r="C13" s="125"/>
      <c r="D13" s="125"/>
      <c r="E13" s="125"/>
      <c r="F13" s="125"/>
    </row>
    <row r="14" spans="1:6" ht="30" customHeight="1" x14ac:dyDescent="0.25">
      <c r="A14" s="71" t="s">
        <v>146</v>
      </c>
      <c r="B14" s="126" t="s">
        <v>147</v>
      </c>
      <c r="C14" s="126"/>
      <c r="D14" s="126"/>
      <c r="E14" s="126"/>
      <c r="F14" s="126"/>
    </row>
    <row r="15" spans="1:6" ht="40.5" customHeight="1" x14ac:dyDescent="0.25">
      <c r="A15" s="71" t="s">
        <v>148</v>
      </c>
      <c r="B15" s="126" t="s">
        <v>149</v>
      </c>
      <c r="C15" s="126"/>
      <c r="D15" s="126"/>
      <c r="E15" s="126"/>
      <c r="F15" s="126"/>
    </row>
    <row r="16" spans="1:6" ht="30" customHeight="1" x14ac:dyDescent="0.25">
      <c r="A16" s="166" t="s">
        <v>167</v>
      </c>
      <c r="B16" s="166"/>
      <c r="C16" s="166"/>
      <c r="D16" s="166"/>
      <c r="E16" s="166"/>
      <c r="F16" s="166"/>
    </row>
    <row r="17" spans="1:6" ht="270" x14ac:dyDescent="0.25">
      <c r="A17" s="70">
        <v>1</v>
      </c>
      <c r="B17" s="30" t="s">
        <v>6</v>
      </c>
      <c r="C17" s="62">
        <v>99.95</v>
      </c>
      <c r="D17" s="63">
        <v>99.9</v>
      </c>
      <c r="E17" s="62">
        <v>99.85</v>
      </c>
      <c r="F17" s="15" t="s">
        <v>168</v>
      </c>
    </row>
    <row r="18" spans="1:6" ht="90" x14ac:dyDescent="0.25">
      <c r="A18" s="64">
        <v>2</v>
      </c>
      <c r="B18" s="15" t="s">
        <v>114</v>
      </c>
      <c r="C18" s="63">
        <v>99</v>
      </c>
      <c r="D18" s="63">
        <v>100</v>
      </c>
      <c r="E18" s="63">
        <v>99.5</v>
      </c>
      <c r="F18" s="15" t="s">
        <v>212</v>
      </c>
    </row>
    <row r="19" spans="1:6" ht="39" customHeight="1" x14ac:dyDescent="0.25">
      <c r="A19" s="166" t="s">
        <v>47</v>
      </c>
      <c r="B19" s="166"/>
      <c r="C19" s="166"/>
      <c r="D19" s="166"/>
      <c r="E19" s="166"/>
      <c r="F19" s="166"/>
    </row>
    <row r="20" spans="1:6" ht="41.25" customHeight="1" x14ac:dyDescent="0.25">
      <c r="A20" s="71" t="s">
        <v>146</v>
      </c>
      <c r="B20" s="167" t="s">
        <v>150</v>
      </c>
      <c r="C20" s="167"/>
      <c r="D20" s="167"/>
      <c r="E20" s="167"/>
      <c r="F20" s="167"/>
    </row>
    <row r="21" spans="1:6" x14ac:dyDescent="0.25">
      <c r="A21" s="71" t="s">
        <v>148</v>
      </c>
      <c r="B21" s="167" t="s">
        <v>151</v>
      </c>
      <c r="C21" s="167"/>
      <c r="D21" s="167"/>
      <c r="E21" s="167"/>
      <c r="F21" s="167"/>
    </row>
    <row r="22" spans="1:6" ht="36" customHeight="1" x14ac:dyDescent="0.25">
      <c r="A22" s="125" t="s">
        <v>5</v>
      </c>
      <c r="B22" s="125"/>
      <c r="C22" s="125"/>
      <c r="D22" s="125"/>
      <c r="E22" s="125"/>
      <c r="F22" s="125"/>
    </row>
    <row r="23" spans="1:6" ht="31.5" customHeight="1" x14ac:dyDescent="0.25">
      <c r="A23" s="166" t="s">
        <v>185</v>
      </c>
      <c r="B23" s="166"/>
      <c r="C23" s="166"/>
      <c r="D23" s="166"/>
      <c r="E23" s="166"/>
      <c r="F23" s="166"/>
    </row>
    <row r="24" spans="1:6" ht="31.5" customHeight="1" x14ac:dyDescent="0.25">
      <c r="A24" s="70">
        <v>1</v>
      </c>
      <c r="B24" s="30" t="s">
        <v>6</v>
      </c>
      <c r="C24" s="72">
        <v>100</v>
      </c>
      <c r="D24" s="72">
        <v>100</v>
      </c>
      <c r="E24" s="72">
        <v>100</v>
      </c>
      <c r="F24" s="72"/>
    </row>
    <row r="25" spans="1:6" ht="15.75" x14ac:dyDescent="0.25">
      <c r="A25" s="70">
        <v>2</v>
      </c>
      <c r="B25" s="30" t="s">
        <v>118</v>
      </c>
      <c r="C25" s="72">
        <v>100</v>
      </c>
      <c r="D25" s="72">
        <v>100</v>
      </c>
      <c r="E25" s="72">
        <v>100</v>
      </c>
      <c r="F25" s="30"/>
    </row>
    <row r="26" spans="1:6" ht="23.25" customHeight="1" x14ac:dyDescent="0.25">
      <c r="A26" s="166" t="s">
        <v>152</v>
      </c>
      <c r="B26" s="166"/>
      <c r="C26" s="166"/>
      <c r="D26" s="166"/>
      <c r="E26" s="166"/>
      <c r="F26" s="166"/>
    </row>
    <row r="27" spans="1:6" x14ac:dyDescent="0.25">
      <c r="A27" s="71" t="s">
        <v>146</v>
      </c>
      <c r="B27" s="126" t="s">
        <v>153</v>
      </c>
      <c r="C27" s="126"/>
      <c r="D27" s="126"/>
      <c r="E27" s="126"/>
      <c r="F27" s="126"/>
    </row>
    <row r="28" spans="1:6" x14ac:dyDescent="0.25">
      <c r="A28" s="71" t="s">
        <v>148</v>
      </c>
      <c r="B28" s="167" t="s">
        <v>154</v>
      </c>
      <c r="C28" s="167"/>
      <c r="D28" s="167"/>
      <c r="E28" s="167"/>
      <c r="F28" s="167"/>
    </row>
    <row r="29" spans="1:6" ht="39" customHeight="1" x14ac:dyDescent="0.25">
      <c r="A29" s="166" t="s">
        <v>155</v>
      </c>
      <c r="B29" s="166"/>
      <c r="C29" s="166"/>
      <c r="D29" s="166"/>
      <c r="E29" s="166"/>
      <c r="F29" s="166"/>
    </row>
    <row r="30" spans="1:6" ht="53.25" customHeight="1" x14ac:dyDescent="0.25">
      <c r="A30" s="71" t="s">
        <v>146</v>
      </c>
      <c r="B30" s="167" t="s">
        <v>156</v>
      </c>
      <c r="C30" s="167"/>
      <c r="D30" s="167"/>
      <c r="E30" s="167"/>
      <c r="F30" s="167"/>
    </row>
    <row r="31" spans="1:6" x14ac:dyDescent="0.25">
      <c r="A31" s="71" t="s">
        <v>148</v>
      </c>
      <c r="B31" s="167" t="s">
        <v>157</v>
      </c>
      <c r="C31" s="167"/>
      <c r="D31" s="167"/>
      <c r="E31" s="167"/>
      <c r="F31" s="167"/>
    </row>
    <row r="32" spans="1:6" x14ac:dyDescent="0.25">
      <c r="A32" s="168" t="s">
        <v>181</v>
      </c>
      <c r="B32" s="168"/>
      <c r="C32" s="168"/>
      <c r="D32" s="168"/>
      <c r="E32" s="168"/>
      <c r="F32" s="168"/>
    </row>
    <row r="33" spans="1:6" ht="90" x14ac:dyDescent="0.25">
      <c r="A33" s="64">
        <v>1</v>
      </c>
      <c r="B33" s="15" t="s">
        <v>6</v>
      </c>
      <c r="C33" s="66">
        <v>1.577</v>
      </c>
      <c r="D33" s="62">
        <v>1.63</v>
      </c>
      <c r="E33" s="66">
        <v>1.504</v>
      </c>
      <c r="F33" s="15" t="s">
        <v>176</v>
      </c>
    </row>
    <row r="34" spans="1:6" ht="39" customHeight="1" x14ac:dyDescent="0.25">
      <c r="A34" s="64">
        <v>2</v>
      </c>
      <c r="B34" s="15" t="s">
        <v>114</v>
      </c>
      <c r="C34" s="66">
        <v>1.631</v>
      </c>
      <c r="D34" s="66">
        <v>1.6479999999999999</v>
      </c>
      <c r="E34" s="66">
        <v>1.583</v>
      </c>
      <c r="F34" s="15" t="s">
        <v>176</v>
      </c>
    </row>
    <row r="35" spans="1:6" ht="39" customHeight="1" x14ac:dyDescent="0.25">
      <c r="A35" s="169" t="s">
        <v>184</v>
      </c>
      <c r="B35" s="169"/>
      <c r="C35" s="169"/>
      <c r="D35" s="169"/>
      <c r="E35" s="169"/>
      <c r="F35" s="169"/>
    </row>
    <row r="36" spans="1:6" ht="53.25" customHeight="1" x14ac:dyDescent="0.25">
      <c r="A36" s="73">
        <v>1</v>
      </c>
      <c r="B36" s="15" t="s">
        <v>6</v>
      </c>
      <c r="C36" s="64" t="s">
        <v>49</v>
      </c>
      <c r="D36" s="63">
        <v>102.5</v>
      </c>
      <c r="E36" s="62">
        <v>91.21</v>
      </c>
      <c r="F36" s="15" t="s">
        <v>176</v>
      </c>
    </row>
    <row r="37" spans="1:6" ht="53.25" customHeight="1" x14ac:dyDescent="0.25">
      <c r="A37" s="64">
        <v>2</v>
      </c>
      <c r="B37" s="15" t="s">
        <v>114</v>
      </c>
      <c r="C37" s="64" t="s">
        <v>49</v>
      </c>
      <c r="D37" s="63">
        <v>108.1</v>
      </c>
      <c r="E37" s="63">
        <v>100.6</v>
      </c>
      <c r="F37" s="15" t="s">
        <v>176</v>
      </c>
    </row>
    <row r="38" spans="1:6" x14ac:dyDescent="0.25">
      <c r="A38" s="169" t="s">
        <v>183</v>
      </c>
      <c r="B38" s="169"/>
      <c r="C38" s="169"/>
      <c r="D38" s="169"/>
      <c r="E38" s="169"/>
      <c r="F38" s="169"/>
    </row>
    <row r="39" spans="1:6" ht="51.75" customHeight="1" x14ac:dyDescent="0.25">
      <c r="A39" s="73">
        <v>1</v>
      </c>
      <c r="B39" s="15" t="s">
        <v>6</v>
      </c>
      <c r="C39" s="64" t="s">
        <v>49</v>
      </c>
      <c r="D39" s="63">
        <v>82.8</v>
      </c>
      <c r="E39" s="62">
        <v>71.61</v>
      </c>
      <c r="F39" s="15" t="s">
        <v>176</v>
      </c>
    </row>
    <row r="40" spans="1:6" ht="90" x14ac:dyDescent="0.25">
      <c r="A40" s="64"/>
      <c r="B40" s="15" t="s">
        <v>114</v>
      </c>
      <c r="C40" s="64" t="s">
        <v>49</v>
      </c>
      <c r="D40" s="63">
        <v>79.400000000000006</v>
      </c>
      <c r="E40" s="62">
        <v>73.37</v>
      </c>
      <c r="F40" s="15" t="s">
        <v>176</v>
      </c>
    </row>
    <row r="41" spans="1:6" ht="42" customHeight="1" x14ac:dyDescent="0.25">
      <c r="A41" s="169" t="s">
        <v>182</v>
      </c>
      <c r="B41" s="169"/>
      <c r="C41" s="169"/>
      <c r="D41" s="169"/>
      <c r="E41" s="169"/>
      <c r="F41" s="169"/>
    </row>
    <row r="42" spans="1:6" ht="359.25" customHeight="1" x14ac:dyDescent="0.25">
      <c r="A42" s="64">
        <v>1</v>
      </c>
      <c r="B42" s="15" t="s">
        <v>6</v>
      </c>
      <c r="C42" s="64" t="s">
        <v>177</v>
      </c>
      <c r="D42" s="64" t="s">
        <v>178</v>
      </c>
      <c r="E42" s="64" t="s">
        <v>179</v>
      </c>
      <c r="F42" s="15" t="s">
        <v>180</v>
      </c>
    </row>
    <row r="43" spans="1:6" ht="135" x14ac:dyDescent="0.25">
      <c r="A43" s="64">
        <v>2</v>
      </c>
      <c r="B43" s="15" t="s">
        <v>114</v>
      </c>
      <c r="C43" s="63">
        <v>171</v>
      </c>
      <c r="D43" s="63">
        <v>216</v>
      </c>
      <c r="E43" s="63">
        <v>252</v>
      </c>
      <c r="F43" s="15" t="s">
        <v>199</v>
      </c>
    </row>
    <row r="44" spans="1:6" ht="135" x14ac:dyDescent="0.25">
      <c r="A44" s="64">
        <v>2</v>
      </c>
      <c r="B44" s="15" t="s">
        <v>114</v>
      </c>
      <c r="C44" s="63">
        <v>171</v>
      </c>
      <c r="D44" s="63">
        <v>216</v>
      </c>
      <c r="E44" s="63">
        <v>252</v>
      </c>
      <c r="F44" s="15" t="s">
        <v>199</v>
      </c>
    </row>
    <row r="45" spans="1:6" ht="50.25" customHeight="1" x14ac:dyDescent="0.25">
      <c r="A45" s="136" t="s">
        <v>200</v>
      </c>
      <c r="B45" s="137"/>
      <c r="C45" s="137"/>
      <c r="D45" s="137"/>
      <c r="E45" s="137"/>
      <c r="F45" s="138"/>
    </row>
    <row r="46" spans="1:6" ht="30" x14ac:dyDescent="0.25">
      <c r="A46" s="76" t="s">
        <v>201</v>
      </c>
      <c r="B46" s="77" t="s">
        <v>6</v>
      </c>
      <c r="C46" s="64" t="s">
        <v>49</v>
      </c>
      <c r="D46" s="64" t="s">
        <v>202</v>
      </c>
      <c r="E46" s="64" t="s">
        <v>203</v>
      </c>
      <c r="F46" s="15" t="s">
        <v>204</v>
      </c>
    </row>
    <row r="47" spans="1:6" ht="50.25" customHeight="1" x14ac:dyDescent="0.25">
      <c r="A47" s="64">
        <v>2</v>
      </c>
      <c r="B47" s="15" t="s">
        <v>114</v>
      </c>
      <c r="C47" s="64" t="s">
        <v>49</v>
      </c>
      <c r="D47" s="63">
        <v>1540</v>
      </c>
      <c r="E47" s="63">
        <v>2405</v>
      </c>
      <c r="F47" s="15" t="s">
        <v>205</v>
      </c>
    </row>
    <row r="48" spans="1:6" x14ac:dyDescent="0.25">
      <c r="A48" s="166" t="s">
        <v>158</v>
      </c>
      <c r="B48" s="166"/>
      <c r="C48" s="166"/>
      <c r="D48" s="166"/>
      <c r="E48" s="166"/>
      <c r="F48" s="166"/>
    </row>
    <row r="49" spans="1:6" x14ac:dyDescent="0.25">
      <c r="A49" s="71" t="s">
        <v>146</v>
      </c>
      <c r="B49" s="167" t="s">
        <v>160</v>
      </c>
      <c r="C49" s="167"/>
      <c r="D49" s="167"/>
      <c r="E49" s="167"/>
      <c r="F49" s="167"/>
    </row>
    <row r="50" spans="1:6" x14ac:dyDescent="0.25">
      <c r="A50" s="71" t="s">
        <v>148</v>
      </c>
      <c r="B50" s="167" t="s">
        <v>159</v>
      </c>
      <c r="C50" s="167"/>
      <c r="D50" s="167"/>
      <c r="E50" s="167"/>
      <c r="F50" s="167"/>
    </row>
    <row r="51" spans="1:6" x14ac:dyDescent="0.25">
      <c r="A51" s="166" t="s">
        <v>161</v>
      </c>
      <c r="B51" s="166"/>
      <c r="C51" s="166"/>
      <c r="D51" s="166"/>
      <c r="E51" s="166"/>
      <c r="F51" s="166"/>
    </row>
    <row r="52" spans="1:6" ht="15.75" customHeight="1" x14ac:dyDescent="0.25">
      <c r="A52" s="71" t="s">
        <v>146</v>
      </c>
      <c r="B52" s="167" t="s">
        <v>162</v>
      </c>
      <c r="C52" s="167"/>
      <c r="D52" s="167"/>
      <c r="E52" s="167"/>
      <c r="F52" s="167"/>
    </row>
    <row r="53" spans="1:6" ht="27" customHeight="1" x14ac:dyDescent="0.25">
      <c r="A53" s="71" t="s">
        <v>148</v>
      </c>
      <c r="B53" s="167" t="s">
        <v>163</v>
      </c>
      <c r="C53" s="167"/>
      <c r="D53" s="167"/>
      <c r="E53" s="167"/>
      <c r="F53" s="167"/>
    </row>
    <row r="54" spans="1:6" ht="21" customHeight="1" x14ac:dyDescent="0.25">
      <c r="A54" s="188" t="s">
        <v>171</v>
      </c>
      <c r="B54" s="188"/>
      <c r="C54" s="188"/>
      <c r="D54" s="188"/>
      <c r="E54" s="188"/>
      <c r="F54" s="188"/>
    </row>
    <row r="55" spans="1:6" ht="135" x14ac:dyDescent="0.25">
      <c r="A55" s="64">
        <v>1</v>
      </c>
      <c r="B55" s="74" t="s">
        <v>6</v>
      </c>
      <c r="C55" s="64" t="s">
        <v>49</v>
      </c>
      <c r="D55" s="62">
        <v>57.52</v>
      </c>
      <c r="E55" s="62">
        <v>31.52</v>
      </c>
      <c r="F55" s="15" t="s">
        <v>172</v>
      </c>
    </row>
    <row r="56" spans="1:6" ht="120" x14ac:dyDescent="0.25">
      <c r="A56" s="64">
        <v>2</v>
      </c>
      <c r="B56" s="15" t="s">
        <v>114</v>
      </c>
      <c r="C56" s="63">
        <v>56</v>
      </c>
      <c r="D56" s="62">
        <v>52.38</v>
      </c>
      <c r="E56" s="62">
        <v>32.06</v>
      </c>
      <c r="F56" s="15" t="s">
        <v>213</v>
      </c>
    </row>
    <row r="57" spans="1:6" x14ac:dyDescent="0.25">
      <c r="A57" s="166" t="s">
        <v>164</v>
      </c>
      <c r="B57" s="166"/>
      <c r="C57" s="166"/>
      <c r="D57" s="166"/>
      <c r="E57" s="166"/>
      <c r="F57" s="166"/>
    </row>
    <row r="58" spans="1:6" x14ac:dyDescent="0.25">
      <c r="A58" s="71" t="s">
        <v>146</v>
      </c>
      <c r="B58" s="167" t="s">
        <v>165</v>
      </c>
      <c r="C58" s="167"/>
      <c r="D58" s="167"/>
      <c r="E58" s="167"/>
      <c r="F58" s="167"/>
    </row>
    <row r="59" spans="1:6" x14ac:dyDescent="0.25">
      <c r="A59" s="71" t="s">
        <v>148</v>
      </c>
      <c r="B59" s="167" t="s">
        <v>166</v>
      </c>
      <c r="C59" s="167"/>
      <c r="D59" s="167"/>
      <c r="E59" s="167"/>
      <c r="F59" s="167"/>
    </row>
  </sheetData>
  <mergeCells count="39">
    <mergeCell ref="A41:F41"/>
    <mergeCell ref="A48:F48"/>
    <mergeCell ref="B49:F49"/>
    <mergeCell ref="B59:F59"/>
    <mergeCell ref="A45:F45"/>
    <mergeCell ref="A57:F57"/>
    <mergeCell ref="B58:F58"/>
    <mergeCell ref="B50:F50"/>
    <mergeCell ref="A51:F51"/>
    <mergeCell ref="B52:F52"/>
    <mergeCell ref="B53:F53"/>
    <mergeCell ref="A54:F54"/>
    <mergeCell ref="B30:F30"/>
    <mergeCell ref="B31:F31"/>
    <mergeCell ref="A32:F32"/>
    <mergeCell ref="A35:F35"/>
    <mergeCell ref="A38:F38"/>
    <mergeCell ref="A23:F23"/>
    <mergeCell ref="A26:F26"/>
    <mergeCell ref="B27:F27"/>
    <mergeCell ref="B28:F28"/>
    <mergeCell ref="A29:F29"/>
    <mergeCell ref="A22:F22"/>
    <mergeCell ref="A13:F13"/>
    <mergeCell ref="B14:F14"/>
    <mergeCell ref="B15:F15"/>
    <mergeCell ref="A16:F16"/>
    <mergeCell ref="A19:F19"/>
    <mergeCell ref="B20:F20"/>
    <mergeCell ref="B21:F21"/>
    <mergeCell ref="A4:F4"/>
    <mergeCell ref="A7:F7"/>
    <mergeCell ref="A8:F8"/>
    <mergeCell ref="A9:A11"/>
    <mergeCell ref="B9:B11"/>
    <mergeCell ref="C9:E9"/>
    <mergeCell ref="F9:F11"/>
    <mergeCell ref="C10:C11"/>
    <mergeCell ref="D10:E10"/>
  </mergeCells>
  <hyperlinks>
    <hyperlink ref="A16" location="_edn3" display="_edn3"/>
    <hyperlink ref="A19" location="_edn5" display="_edn5"/>
    <hyperlink ref="A23" location="_edn6" display="_edn6"/>
    <hyperlink ref="A26" location="_edn5" display="_edn5"/>
    <hyperlink ref="A29" location="_edn5" display="_edn5"/>
    <hyperlink ref="A48" location="_edn5" display="_edn5"/>
    <hyperlink ref="A51" location="_edn5" display="_edn5"/>
    <hyperlink ref="A57" location="_edn5" display="_edn5"/>
    <hyperlink ref="C9" location="_edn1" display="_edn1"/>
    <hyperlink ref="C10" location="_edn2" display="_edn2"/>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view="pageBreakPreview" zoomScale="60" zoomScaleNormal="100" workbookViewId="0">
      <selection activeCell="K13" sqref="K13"/>
    </sheetView>
  </sheetViews>
  <sheetFormatPr defaultRowHeight="15" x14ac:dyDescent="0.25"/>
  <cols>
    <col min="1" max="2" width="35" customWidth="1"/>
    <col min="3" max="5" width="33" customWidth="1"/>
  </cols>
  <sheetData>
    <row r="2" spans="1:5" ht="18.75" x14ac:dyDescent="0.3">
      <c r="C2" s="5" t="s">
        <v>17</v>
      </c>
    </row>
    <row r="4" spans="1:5" ht="19.5" thickBot="1" x14ac:dyDescent="0.35">
      <c r="E4" s="4" t="s">
        <v>18</v>
      </c>
    </row>
    <row r="5" spans="1:5" ht="47.25" customHeight="1" thickBot="1" x14ac:dyDescent="0.3">
      <c r="A5" s="121" t="s">
        <v>119</v>
      </c>
      <c r="B5" s="148"/>
      <c r="C5" s="148"/>
      <c r="D5" s="148"/>
      <c r="E5" s="124"/>
    </row>
    <row r="6" spans="1:5" ht="39.75" customHeight="1" x14ac:dyDescent="0.25">
      <c r="A6" s="119" t="s">
        <v>13</v>
      </c>
      <c r="B6" s="119" t="s">
        <v>14</v>
      </c>
      <c r="C6" s="112" t="s">
        <v>15</v>
      </c>
      <c r="D6" s="113"/>
      <c r="E6" s="114"/>
    </row>
    <row r="7" spans="1:5" ht="16.5" thickBot="1" x14ac:dyDescent="0.3">
      <c r="A7" s="120"/>
      <c r="B7" s="120"/>
      <c r="C7" s="115" t="s">
        <v>16</v>
      </c>
      <c r="D7" s="116"/>
      <c r="E7" s="117"/>
    </row>
    <row r="8" spans="1:5" ht="59.25" customHeight="1" thickBot="1" x14ac:dyDescent="0.3">
      <c r="A8" s="152"/>
      <c r="B8" s="152"/>
      <c r="C8" s="3" t="s">
        <v>221</v>
      </c>
      <c r="D8" s="3" t="s">
        <v>220</v>
      </c>
      <c r="E8" s="85" t="s">
        <v>225</v>
      </c>
    </row>
    <row r="9" spans="1:5" ht="15.75" customHeight="1" thickBot="1" x14ac:dyDescent="0.3">
      <c r="A9" s="7">
        <v>1</v>
      </c>
      <c r="B9" s="3">
        <v>2</v>
      </c>
      <c r="C9" s="3">
        <v>3</v>
      </c>
      <c r="D9" s="3">
        <v>4</v>
      </c>
      <c r="E9" s="3">
        <v>5</v>
      </c>
    </row>
    <row r="10" spans="1:5" ht="30.75" thickBot="1" x14ac:dyDescent="0.3">
      <c r="A10" s="45" t="s">
        <v>59</v>
      </c>
      <c r="B10" s="2" t="s">
        <v>118</v>
      </c>
      <c r="C10" s="53">
        <f>C11+C20+C28</f>
        <v>4048633.6999999997</v>
      </c>
      <c r="D10" s="53">
        <f t="shared" ref="D10:E10" si="0">D11+D20+D28</f>
        <v>4120517.9440000001</v>
      </c>
      <c r="E10" s="53">
        <f t="shared" si="0"/>
        <v>4098536.7689399999</v>
      </c>
    </row>
    <row r="11" spans="1:5" ht="45.75" thickBot="1" x14ac:dyDescent="0.3">
      <c r="A11" s="45" t="s">
        <v>47</v>
      </c>
      <c r="B11" s="2" t="s">
        <v>118</v>
      </c>
      <c r="C11" s="53">
        <f>C12+C14+C16+C18</f>
        <v>689153.9</v>
      </c>
      <c r="D11" s="53">
        <f t="shared" ref="D11:E11" si="1">D12+D14+D16+D18</f>
        <v>727510.9</v>
      </c>
      <c r="E11" s="53">
        <f t="shared" si="1"/>
        <v>708783.21453999996</v>
      </c>
    </row>
    <row r="12" spans="1:5" ht="90" x14ac:dyDescent="0.25">
      <c r="A12" s="49" t="s">
        <v>61</v>
      </c>
      <c r="B12" s="49" t="s">
        <v>114</v>
      </c>
      <c r="C12" s="53">
        <v>31661</v>
      </c>
      <c r="D12" s="53">
        <f>D13</f>
        <v>31661</v>
      </c>
      <c r="E12" s="53">
        <f>E13</f>
        <v>31404.6</v>
      </c>
    </row>
    <row r="13" spans="1:5" ht="105" x14ac:dyDescent="0.25">
      <c r="A13" s="49" t="s">
        <v>73</v>
      </c>
      <c r="B13" s="49" t="s">
        <v>114</v>
      </c>
      <c r="C13" s="53">
        <v>31661</v>
      </c>
      <c r="D13" s="53">
        <v>31661</v>
      </c>
      <c r="E13" s="53">
        <v>31404.6</v>
      </c>
    </row>
    <row r="14" spans="1:5" ht="60" x14ac:dyDescent="0.25">
      <c r="A14" s="49" t="s">
        <v>41</v>
      </c>
      <c r="B14" s="49" t="s">
        <v>114</v>
      </c>
      <c r="C14" s="53">
        <v>565403.19999999995</v>
      </c>
      <c r="D14" s="53">
        <v>603760.19999999995</v>
      </c>
      <c r="E14" s="53">
        <v>589369.63454</v>
      </c>
    </row>
    <row r="15" spans="1:5" ht="90" x14ac:dyDescent="0.25">
      <c r="A15" s="49" t="s">
        <v>42</v>
      </c>
      <c r="B15" s="49" t="s">
        <v>114</v>
      </c>
      <c r="C15" s="53">
        <v>565403.19999999995</v>
      </c>
      <c r="D15" s="53">
        <v>603760.19999999995</v>
      </c>
      <c r="E15" s="53">
        <v>589369.63454</v>
      </c>
    </row>
    <row r="16" spans="1:5" ht="60" x14ac:dyDescent="0.25">
      <c r="A16" s="49" t="s">
        <v>43</v>
      </c>
      <c r="B16" s="49" t="s">
        <v>114</v>
      </c>
      <c r="C16" s="53">
        <v>92063.4</v>
      </c>
      <c r="D16" s="53">
        <v>92063.4</v>
      </c>
      <c r="E16" s="53">
        <v>88008.98</v>
      </c>
    </row>
    <row r="17" spans="1:5" ht="105" x14ac:dyDescent="0.25">
      <c r="A17" s="49" t="s">
        <v>44</v>
      </c>
      <c r="B17" s="49" t="s">
        <v>114</v>
      </c>
      <c r="C17" s="53">
        <v>92063.4</v>
      </c>
      <c r="D17" s="53">
        <v>92063.4</v>
      </c>
      <c r="E17" s="53">
        <v>88008.98</v>
      </c>
    </row>
    <row r="18" spans="1:5" ht="60" x14ac:dyDescent="0.25">
      <c r="A18" s="49" t="s">
        <v>45</v>
      </c>
      <c r="B18" s="49" t="s">
        <v>114</v>
      </c>
      <c r="C18" s="53">
        <v>26.3</v>
      </c>
      <c r="D18" s="53">
        <f>D19</f>
        <v>26.3</v>
      </c>
      <c r="E18" s="53"/>
    </row>
    <row r="19" spans="1:5" ht="150" x14ac:dyDescent="0.25">
      <c r="A19" s="49" t="s">
        <v>46</v>
      </c>
      <c r="B19" s="49" t="s">
        <v>114</v>
      </c>
      <c r="C19" s="53">
        <v>26.3</v>
      </c>
      <c r="D19" s="53">
        <v>26.3</v>
      </c>
      <c r="E19" s="53" t="s">
        <v>74</v>
      </c>
    </row>
    <row r="20" spans="1:5" ht="45" x14ac:dyDescent="0.25">
      <c r="A20" s="49" t="s">
        <v>48</v>
      </c>
      <c r="B20" s="49" t="s">
        <v>114</v>
      </c>
      <c r="C20" s="53">
        <f>3035913.4+73566.4</f>
        <v>3109479.8</v>
      </c>
      <c r="D20" s="53">
        <f>D21+D23+D25</f>
        <v>3143007.0440000002</v>
      </c>
      <c r="E20" s="53">
        <f>E21+E23+E25</f>
        <v>3139753.5543999998</v>
      </c>
    </row>
    <row r="21" spans="1:5" ht="60" x14ac:dyDescent="0.25">
      <c r="A21" s="49" t="s">
        <v>50</v>
      </c>
      <c r="B21" s="49" t="s">
        <v>114</v>
      </c>
      <c r="C21" s="53">
        <v>1241525.6000000001</v>
      </c>
      <c r="D21" s="53">
        <v>1071892.2320000001</v>
      </c>
      <c r="E21" s="53">
        <v>1071886.60118</v>
      </c>
    </row>
    <row r="22" spans="1:5" ht="90" x14ac:dyDescent="0.25">
      <c r="A22" s="49" t="s">
        <v>51</v>
      </c>
      <c r="B22" s="49" t="s">
        <v>114</v>
      </c>
      <c r="C22" s="53">
        <v>1241525.6000000001</v>
      </c>
      <c r="D22" s="53">
        <v>1071892.2320000001</v>
      </c>
      <c r="E22" s="53">
        <v>1071886.60118</v>
      </c>
    </row>
    <row r="23" spans="1:5" ht="105" x14ac:dyDescent="0.25">
      <c r="A23" s="49" t="s">
        <v>52</v>
      </c>
      <c r="B23" s="49" t="s">
        <v>114</v>
      </c>
      <c r="C23" s="53">
        <v>73566.399999999994</v>
      </c>
      <c r="D23" s="53">
        <f>D24</f>
        <v>72552.3</v>
      </c>
      <c r="E23" s="53">
        <f>E24</f>
        <v>69308.7</v>
      </c>
    </row>
    <row r="24" spans="1:5" ht="135" x14ac:dyDescent="0.25">
      <c r="A24" s="49" t="s">
        <v>53</v>
      </c>
      <c r="B24" s="49" t="s">
        <v>114</v>
      </c>
      <c r="C24" s="53">
        <v>73566.399999999994</v>
      </c>
      <c r="D24" s="53">
        <v>72552.3</v>
      </c>
      <c r="E24" s="53">
        <v>69308.7</v>
      </c>
    </row>
    <row r="25" spans="1:5" ht="45" x14ac:dyDescent="0.25">
      <c r="A25" s="49" t="s">
        <v>54</v>
      </c>
      <c r="B25" s="49" t="s">
        <v>114</v>
      </c>
      <c r="C25" s="53">
        <v>1794387.8</v>
      </c>
      <c r="D25" s="53">
        <v>1998562.5120000001</v>
      </c>
      <c r="E25" s="53">
        <v>1998558.2532199998</v>
      </c>
    </row>
    <row r="26" spans="1:5" ht="135" x14ac:dyDescent="0.25">
      <c r="A26" s="49" t="s">
        <v>55</v>
      </c>
      <c r="B26" s="49" t="s">
        <v>114</v>
      </c>
      <c r="C26" s="53">
        <v>1099332.1000000001</v>
      </c>
      <c r="D26" s="53">
        <v>1171190.2</v>
      </c>
      <c r="E26" s="53">
        <v>1171189.5106899999</v>
      </c>
    </row>
    <row r="27" spans="1:5" ht="105" x14ac:dyDescent="0.25">
      <c r="A27" s="49" t="s">
        <v>56</v>
      </c>
      <c r="B27" s="49" t="s">
        <v>114</v>
      </c>
      <c r="C27" s="53">
        <v>695055.7</v>
      </c>
      <c r="D27" s="53">
        <v>827372.31200000003</v>
      </c>
      <c r="E27" s="53">
        <v>827368.74252999993</v>
      </c>
    </row>
    <row r="28" spans="1:5" ht="30" x14ac:dyDescent="0.25">
      <c r="A28" s="49" t="s">
        <v>75</v>
      </c>
      <c r="B28" s="49" t="s">
        <v>114</v>
      </c>
      <c r="C28" s="53">
        <v>250000</v>
      </c>
      <c r="D28" s="53">
        <f>D29</f>
        <v>250000</v>
      </c>
      <c r="E28" s="53">
        <f>E29</f>
        <v>250000</v>
      </c>
    </row>
    <row r="29" spans="1:5" ht="30" x14ac:dyDescent="0.25">
      <c r="A29" s="49" t="s">
        <v>76</v>
      </c>
      <c r="B29" s="49" t="s">
        <v>114</v>
      </c>
      <c r="C29" s="53">
        <v>250000</v>
      </c>
      <c r="D29" s="53">
        <v>250000</v>
      </c>
      <c r="E29" s="53">
        <v>250000</v>
      </c>
    </row>
    <row r="30" spans="1:5" ht="165" x14ac:dyDescent="0.25">
      <c r="A30" s="54" t="s">
        <v>77</v>
      </c>
      <c r="B30" s="49" t="s">
        <v>114</v>
      </c>
      <c r="C30" s="53">
        <v>250000</v>
      </c>
      <c r="D30" s="53">
        <v>250000</v>
      </c>
      <c r="E30" s="53">
        <v>250000</v>
      </c>
    </row>
  </sheetData>
  <autoFilter ref="A9:I31"/>
  <mergeCells count="5">
    <mergeCell ref="A5:E5"/>
    <mergeCell ref="A6:A8"/>
    <mergeCell ref="B6:B8"/>
    <mergeCell ref="C6:E6"/>
    <mergeCell ref="C7:E7"/>
  </mergeCells>
  <hyperlinks>
    <hyperlink ref="E8" location="_edn1" display="_edn1"/>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0"/>
  <sheetViews>
    <sheetView view="pageBreakPreview" zoomScale="60" zoomScaleNormal="100" workbookViewId="0">
      <selection activeCell="I34" sqref="I34"/>
    </sheetView>
  </sheetViews>
  <sheetFormatPr defaultRowHeight="15" x14ac:dyDescent="0.25"/>
  <cols>
    <col min="1" max="1" width="44.140625" customWidth="1"/>
    <col min="2" max="4" width="39.5703125" customWidth="1"/>
  </cols>
  <sheetData>
    <row r="2" spans="1:4" ht="18.75" x14ac:dyDescent="0.3">
      <c r="D2" s="4" t="s">
        <v>30</v>
      </c>
    </row>
    <row r="3" spans="1:4" ht="15.75" thickBot="1" x14ac:dyDescent="0.3"/>
    <row r="4" spans="1:4" ht="56.25" customHeight="1" x14ac:dyDescent="0.25">
      <c r="A4" s="112" t="s">
        <v>121</v>
      </c>
      <c r="B4" s="113"/>
      <c r="C4" s="113"/>
      <c r="D4" s="114"/>
    </row>
    <row r="5" spans="1:4" ht="21.75" customHeight="1" thickBot="1" x14ac:dyDescent="0.3">
      <c r="A5" s="115" t="s">
        <v>134</v>
      </c>
      <c r="B5" s="116"/>
      <c r="C5" s="116"/>
      <c r="D5" s="117"/>
    </row>
    <row r="6" spans="1:4" ht="27.75" customHeight="1" thickBot="1" x14ac:dyDescent="0.3">
      <c r="A6" s="11" t="s">
        <v>19</v>
      </c>
      <c r="B6" s="119" t="s">
        <v>21</v>
      </c>
      <c r="C6" s="176" t="s">
        <v>230</v>
      </c>
      <c r="D6" s="177"/>
    </row>
    <row r="7" spans="1:4" ht="69" customHeight="1" thickBot="1" x14ac:dyDescent="0.3">
      <c r="A7" s="12" t="s">
        <v>20</v>
      </c>
      <c r="B7" s="152"/>
      <c r="C7" s="14" t="s">
        <v>3</v>
      </c>
      <c r="D7" s="14" t="s">
        <v>4</v>
      </c>
    </row>
    <row r="8" spans="1:4" ht="16.5" thickBot="1" x14ac:dyDescent="0.3">
      <c r="A8" s="12">
        <v>1</v>
      </c>
      <c r="B8" s="13">
        <v>2</v>
      </c>
      <c r="C8" s="13">
        <v>3</v>
      </c>
      <c r="D8" s="13">
        <v>4</v>
      </c>
    </row>
    <row r="9" spans="1:4" ht="16.5" thickBot="1" x14ac:dyDescent="0.3">
      <c r="A9" s="163" t="s">
        <v>8</v>
      </c>
      <c r="B9" s="2" t="s">
        <v>22</v>
      </c>
      <c r="C9" s="33">
        <f>C10</f>
        <v>4048633.6999999997</v>
      </c>
      <c r="D9" s="33">
        <f>D10</f>
        <v>4098536.7689399999</v>
      </c>
    </row>
    <row r="10" spans="1:4" ht="16.5" thickBot="1" x14ac:dyDescent="0.3">
      <c r="A10" s="164"/>
      <c r="B10" s="2" t="s">
        <v>60</v>
      </c>
      <c r="C10" s="53">
        <v>4048633.6999999997</v>
      </c>
      <c r="D10" s="53">
        <v>4098536.7689399999</v>
      </c>
    </row>
    <row r="11" spans="1:4" ht="32.25" thickBot="1" x14ac:dyDescent="0.3">
      <c r="A11" s="164"/>
      <c r="B11" s="2" t="s">
        <v>23</v>
      </c>
      <c r="C11" s="2"/>
      <c r="D11" s="2"/>
    </row>
    <row r="12" spans="1:4" ht="32.25" thickBot="1" x14ac:dyDescent="0.3">
      <c r="A12" s="164"/>
      <c r="B12" s="2" t="s">
        <v>24</v>
      </c>
      <c r="C12" s="2"/>
      <c r="D12" s="2"/>
    </row>
    <row r="13" spans="1:4" ht="32.25" thickBot="1" x14ac:dyDescent="0.3">
      <c r="A13" s="164"/>
      <c r="B13" s="2" t="s">
        <v>25</v>
      </c>
      <c r="C13" s="2"/>
      <c r="D13" s="2"/>
    </row>
    <row r="14" spans="1:4" ht="16.5" thickBot="1" x14ac:dyDescent="0.3">
      <c r="A14" s="164"/>
      <c r="B14" s="2" t="s">
        <v>26</v>
      </c>
      <c r="C14" s="2"/>
      <c r="D14" s="2"/>
    </row>
    <row r="15" spans="1:4" ht="30.75" thickBot="1" x14ac:dyDescent="0.3">
      <c r="A15" s="164"/>
      <c r="B15" s="9" t="s">
        <v>27</v>
      </c>
      <c r="C15" s="2"/>
      <c r="D15" s="2"/>
    </row>
    <row r="16" spans="1:4" ht="16.5" thickBot="1" x14ac:dyDescent="0.3">
      <c r="A16" s="165"/>
      <c r="B16" s="2" t="s">
        <v>28</v>
      </c>
      <c r="C16" s="2"/>
      <c r="D16" s="2"/>
    </row>
    <row r="17" spans="1:4" ht="16.5" thickBot="1" x14ac:dyDescent="0.3">
      <c r="A17" s="158" t="s">
        <v>7</v>
      </c>
      <c r="B17" s="2" t="s">
        <v>22</v>
      </c>
      <c r="C17" s="2"/>
      <c r="D17" s="2"/>
    </row>
    <row r="18" spans="1:4" ht="16.5" thickBot="1" x14ac:dyDescent="0.3">
      <c r="A18" s="159"/>
      <c r="B18" s="2" t="s">
        <v>60</v>
      </c>
      <c r="C18" s="2"/>
      <c r="D18" s="2"/>
    </row>
    <row r="19" spans="1:4" ht="32.25" thickBot="1" x14ac:dyDescent="0.3">
      <c r="A19" s="159"/>
      <c r="B19" s="2" t="s">
        <v>23</v>
      </c>
      <c r="C19" s="2"/>
      <c r="D19" s="2"/>
    </row>
    <row r="20" spans="1:4" ht="32.25" thickBot="1" x14ac:dyDescent="0.3">
      <c r="A20" s="159"/>
      <c r="B20" s="2" t="s">
        <v>24</v>
      </c>
      <c r="C20" s="2"/>
      <c r="D20" s="2"/>
    </row>
    <row r="21" spans="1:4" ht="32.25" thickBot="1" x14ac:dyDescent="0.3">
      <c r="A21" s="159"/>
      <c r="B21" s="2" t="s">
        <v>25</v>
      </c>
      <c r="C21" s="2"/>
      <c r="D21" s="2"/>
    </row>
    <row r="22" spans="1:4" ht="16.5" thickBot="1" x14ac:dyDescent="0.3">
      <c r="A22" s="159"/>
      <c r="B22" s="2" t="s">
        <v>26</v>
      </c>
      <c r="C22" s="2"/>
      <c r="D22" s="2"/>
    </row>
    <row r="23" spans="1:4" ht="32.25" thickBot="1" x14ac:dyDescent="0.3">
      <c r="A23" s="159"/>
      <c r="B23" s="2" t="s">
        <v>29</v>
      </c>
      <c r="C23" s="2"/>
      <c r="D23" s="2"/>
    </row>
    <row r="24" spans="1:4" ht="16.5" thickBot="1" x14ac:dyDescent="0.3">
      <c r="A24" s="160"/>
      <c r="B24" s="2" t="s">
        <v>28</v>
      </c>
      <c r="C24" s="2"/>
      <c r="D24" s="2"/>
    </row>
    <row r="25" spans="1:4" ht="16.5" thickBot="1" x14ac:dyDescent="0.3">
      <c r="A25" s="158" t="s">
        <v>7</v>
      </c>
      <c r="B25" s="2" t="s">
        <v>22</v>
      </c>
      <c r="C25" s="2"/>
      <c r="D25" s="2"/>
    </row>
    <row r="26" spans="1:4" ht="16.5" thickBot="1" x14ac:dyDescent="0.3">
      <c r="A26" s="159"/>
      <c r="B26" s="2" t="s">
        <v>60</v>
      </c>
      <c r="C26" s="2"/>
      <c r="D26" s="2"/>
    </row>
    <row r="27" spans="1:4" ht="32.25" thickBot="1" x14ac:dyDescent="0.3">
      <c r="A27" s="159"/>
      <c r="B27" s="2" t="s">
        <v>23</v>
      </c>
      <c r="C27" s="2"/>
      <c r="D27" s="2"/>
    </row>
    <row r="28" spans="1:4" ht="32.25" thickBot="1" x14ac:dyDescent="0.3">
      <c r="A28" s="159"/>
      <c r="B28" s="2" t="s">
        <v>24</v>
      </c>
      <c r="C28" s="2"/>
      <c r="D28" s="2"/>
    </row>
    <row r="29" spans="1:4" ht="32.25" thickBot="1" x14ac:dyDescent="0.3">
      <c r="A29" s="159"/>
      <c r="B29" s="2" t="s">
        <v>25</v>
      </c>
      <c r="C29" s="2"/>
      <c r="D29" s="2"/>
    </row>
    <row r="30" spans="1:4" ht="16.5" thickBot="1" x14ac:dyDescent="0.3">
      <c r="A30" s="159"/>
      <c r="B30" s="2" t="s">
        <v>26</v>
      </c>
      <c r="C30" s="2"/>
      <c r="D30" s="2"/>
    </row>
    <row r="31" spans="1:4" ht="32.25" thickBot="1" x14ac:dyDescent="0.3">
      <c r="A31" s="159"/>
      <c r="B31" s="2" t="s">
        <v>29</v>
      </c>
      <c r="C31" s="2"/>
      <c r="D31" s="2"/>
    </row>
    <row r="32" spans="1:4" ht="16.5" thickBot="1" x14ac:dyDescent="0.3">
      <c r="A32" s="160"/>
      <c r="B32" s="2" t="s">
        <v>28</v>
      </c>
      <c r="C32" s="2"/>
      <c r="D32" s="2"/>
    </row>
    <row r="33" spans="1:4" ht="16.5" thickBot="1" x14ac:dyDescent="0.3">
      <c r="A33" s="158" t="s">
        <v>7</v>
      </c>
      <c r="B33" s="2" t="s">
        <v>22</v>
      </c>
      <c r="C33" s="2"/>
      <c r="D33" s="2"/>
    </row>
    <row r="34" spans="1:4" ht="16.5" thickBot="1" x14ac:dyDescent="0.3">
      <c r="A34" s="159"/>
      <c r="B34" s="2" t="s">
        <v>60</v>
      </c>
      <c r="C34" s="2"/>
      <c r="D34" s="2"/>
    </row>
    <row r="35" spans="1:4" ht="32.25" thickBot="1" x14ac:dyDescent="0.3">
      <c r="A35" s="159"/>
      <c r="B35" s="2" t="s">
        <v>23</v>
      </c>
      <c r="C35" s="2"/>
      <c r="D35" s="2"/>
    </row>
    <row r="36" spans="1:4" ht="32.25" thickBot="1" x14ac:dyDescent="0.3">
      <c r="A36" s="159"/>
      <c r="B36" s="2" t="s">
        <v>24</v>
      </c>
      <c r="C36" s="2"/>
      <c r="D36" s="2"/>
    </row>
    <row r="37" spans="1:4" ht="32.25" thickBot="1" x14ac:dyDescent="0.3">
      <c r="A37" s="159"/>
      <c r="B37" s="2" t="s">
        <v>25</v>
      </c>
      <c r="C37" s="2"/>
      <c r="D37" s="2"/>
    </row>
    <row r="38" spans="1:4" ht="16.5" thickBot="1" x14ac:dyDescent="0.3">
      <c r="A38" s="159"/>
      <c r="B38" s="2" t="s">
        <v>26</v>
      </c>
      <c r="C38" s="2"/>
      <c r="D38" s="2"/>
    </row>
    <row r="39" spans="1:4" ht="32.25" thickBot="1" x14ac:dyDescent="0.3">
      <c r="A39" s="159"/>
      <c r="B39" s="2" t="s">
        <v>29</v>
      </c>
      <c r="C39" s="2"/>
      <c r="D39" s="2"/>
    </row>
    <row r="40" spans="1:4" ht="16.5" thickBot="1" x14ac:dyDescent="0.3">
      <c r="A40" s="160"/>
      <c r="B40" s="2" t="s">
        <v>28</v>
      </c>
      <c r="C40" s="2"/>
      <c r="D40" s="2"/>
    </row>
  </sheetData>
  <mergeCells count="8">
    <mergeCell ref="A25:A32"/>
    <mergeCell ref="A33:A40"/>
    <mergeCell ref="A4:D4"/>
    <mergeCell ref="A5:D5"/>
    <mergeCell ref="B6:B7"/>
    <mergeCell ref="C6:D6"/>
    <mergeCell ref="A9:A16"/>
    <mergeCell ref="A17:A24"/>
  </mergeCells>
  <hyperlinks>
    <hyperlink ref="B15" location="_edn3" display="_edn3"/>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5"/>
  <sheetViews>
    <sheetView view="pageBreakPreview" zoomScale="60" zoomScaleNormal="70" workbookViewId="0">
      <selection activeCell="K9" sqref="K9"/>
    </sheetView>
  </sheetViews>
  <sheetFormatPr defaultRowHeight="15" x14ac:dyDescent="0.25"/>
  <cols>
    <col min="1" max="1" width="8.85546875" style="67" customWidth="1"/>
    <col min="2" max="6" width="31" customWidth="1"/>
  </cols>
  <sheetData>
    <row r="2" spans="1:6" ht="18.75" x14ac:dyDescent="0.3">
      <c r="F2" s="4" t="s">
        <v>9</v>
      </c>
    </row>
    <row r="3" spans="1:6" ht="18.75" x14ac:dyDescent="0.25">
      <c r="A3" s="68"/>
    </row>
    <row r="4" spans="1:6" ht="73.5" customHeight="1" x14ac:dyDescent="0.25">
      <c r="A4" s="111" t="s">
        <v>10</v>
      </c>
      <c r="B4" s="111"/>
      <c r="C4" s="111"/>
      <c r="D4" s="111"/>
      <c r="E4" s="111"/>
      <c r="F4" s="111"/>
    </row>
    <row r="5" spans="1:6" ht="16.5" x14ac:dyDescent="0.25">
      <c r="A5" s="69"/>
    </row>
    <row r="6" spans="1:6" ht="19.5" thickBot="1" x14ac:dyDescent="0.35">
      <c r="D6" s="5" t="s">
        <v>11</v>
      </c>
    </row>
    <row r="7" spans="1:6" ht="15.75" customHeight="1" x14ac:dyDescent="0.25">
      <c r="A7" s="112" t="s">
        <v>0</v>
      </c>
      <c r="B7" s="113"/>
      <c r="C7" s="113"/>
      <c r="D7" s="113"/>
      <c r="E7" s="113"/>
      <c r="F7" s="114"/>
    </row>
    <row r="8" spans="1:6" ht="47.25" customHeight="1" thickBot="1" x14ac:dyDescent="0.3">
      <c r="A8" s="115" t="s">
        <v>226</v>
      </c>
      <c r="B8" s="116"/>
      <c r="C8" s="116"/>
      <c r="D8" s="116"/>
      <c r="E8" s="116"/>
      <c r="F8" s="117"/>
    </row>
    <row r="9" spans="1:6" ht="66" customHeight="1" thickBot="1" x14ac:dyDescent="0.3">
      <c r="A9" s="112" t="s">
        <v>1</v>
      </c>
      <c r="B9" s="119" t="s">
        <v>12</v>
      </c>
      <c r="C9" s="121" t="s">
        <v>224</v>
      </c>
      <c r="D9" s="122"/>
      <c r="E9" s="123"/>
      <c r="F9" s="119" t="s">
        <v>2</v>
      </c>
    </row>
    <row r="10" spans="1:6" ht="17.25" customHeight="1" thickBot="1" x14ac:dyDescent="0.3">
      <c r="A10" s="118"/>
      <c r="B10" s="120"/>
      <c r="C10" s="119" t="s">
        <v>223</v>
      </c>
      <c r="D10" s="121" t="s">
        <v>222</v>
      </c>
      <c r="E10" s="124"/>
      <c r="F10" s="120"/>
    </row>
    <row r="11" spans="1:6" ht="15.75" x14ac:dyDescent="0.25">
      <c r="A11" s="118"/>
      <c r="B11" s="120"/>
      <c r="C11" s="120"/>
      <c r="D11" s="14" t="s">
        <v>3</v>
      </c>
      <c r="E11" s="14" t="s">
        <v>4</v>
      </c>
      <c r="F11" s="120"/>
    </row>
    <row r="12" spans="1:6" ht="15.75" x14ac:dyDescent="0.25">
      <c r="A12" s="70">
        <v>1</v>
      </c>
      <c r="B12" s="70">
        <v>2</v>
      </c>
      <c r="C12" s="70">
        <v>3</v>
      </c>
      <c r="D12" s="70">
        <v>4</v>
      </c>
      <c r="E12" s="70">
        <v>5</v>
      </c>
      <c r="F12" s="70">
        <v>6</v>
      </c>
    </row>
    <row r="13" spans="1:6" ht="15.75" x14ac:dyDescent="0.25">
      <c r="A13" s="125" t="s">
        <v>59</v>
      </c>
      <c r="B13" s="125"/>
      <c r="C13" s="125"/>
      <c r="D13" s="125"/>
      <c r="E13" s="125"/>
      <c r="F13" s="125"/>
    </row>
    <row r="14" spans="1:6" ht="30" customHeight="1" x14ac:dyDescent="0.25">
      <c r="A14" s="71" t="s">
        <v>146</v>
      </c>
      <c r="B14" s="126" t="s">
        <v>147</v>
      </c>
      <c r="C14" s="126"/>
      <c r="D14" s="126"/>
      <c r="E14" s="126"/>
      <c r="F14" s="126"/>
    </row>
    <row r="15" spans="1:6" ht="40.5" customHeight="1" x14ac:dyDescent="0.25">
      <c r="A15" s="71" t="s">
        <v>148</v>
      </c>
      <c r="B15" s="126" t="s">
        <v>149</v>
      </c>
      <c r="C15" s="126"/>
      <c r="D15" s="126"/>
      <c r="E15" s="126"/>
      <c r="F15" s="126"/>
    </row>
    <row r="16" spans="1:6" ht="30" customHeight="1" x14ac:dyDescent="0.25">
      <c r="A16" s="166" t="s">
        <v>167</v>
      </c>
      <c r="B16" s="166"/>
      <c r="C16" s="166"/>
      <c r="D16" s="166"/>
      <c r="E16" s="166"/>
      <c r="F16" s="166"/>
    </row>
    <row r="17" spans="1:6" ht="315" x14ac:dyDescent="0.25">
      <c r="A17" s="70">
        <v>1</v>
      </c>
      <c r="B17" s="30" t="s">
        <v>6</v>
      </c>
      <c r="C17" s="62">
        <v>99.95</v>
      </c>
      <c r="D17" s="63">
        <v>99.9</v>
      </c>
      <c r="E17" s="62">
        <v>99.85</v>
      </c>
      <c r="F17" s="15" t="s">
        <v>168</v>
      </c>
    </row>
    <row r="18" spans="1:6" ht="30" x14ac:dyDescent="0.25">
      <c r="A18" s="80">
        <v>2</v>
      </c>
      <c r="B18" s="81" t="s">
        <v>214</v>
      </c>
      <c r="C18" s="82">
        <v>100</v>
      </c>
      <c r="D18" s="82">
        <v>100</v>
      </c>
      <c r="E18" s="82">
        <v>100</v>
      </c>
      <c r="F18" s="80" t="s">
        <v>215</v>
      </c>
    </row>
    <row r="19" spans="1:6" x14ac:dyDescent="0.25">
      <c r="A19" s="166" t="s">
        <v>47</v>
      </c>
      <c r="B19" s="166"/>
      <c r="C19" s="166"/>
      <c r="D19" s="166"/>
      <c r="E19" s="166"/>
      <c r="F19" s="166"/>
    </row>
    <row r="20" spans="1:6" ht="39" customHeight="1" x14ac:dyDescent="0.25">
      <c r="A20" s="71" t="s">
        <v>146</v>
      </c>
      <c r="B20" s="167" t="s">
        <v>150</v>
      </c>
      <c r="C20" s="167"/>
      <c r="D20" s="167"/>
      <c r="E20" s="167"/>
      <c r="F20" s="167"/>
    </row>
    <row r="21" spans="1:6" ht="41.25" customHeight="1" x14ac:dyDescent="0.25">
      <c r="A21" s="71" t="s">
        <v>148</v>
      </c>
      <c r="B21" s="167" t="s">
        <v>151</v>
      </c>
      <c r="C21" s="167"/>
      <c r="D21" s="167"/>
      <c r="E21" s="167"/>
      <c r="F21" s="167"/>
    </row>
    <row r="22" spans="1:6" ht="15.75" x14ac:dyDescent="0.25">
      <c r="A22" s="125" t="s">
        <v>5</v>
      </c>
      <c r="B22" s="125"/>
      <c r="C22" s="125"/>
      <c r="D22" s="125"/>
      <c r="E22" s="125"/>
      <c r="F22" s="125"/>
    </row>
    <row r="23" spans="1:6" ht="36" customHeight="1" x14ac:dyDescent="0.25">
      <c r="A23" s="166" t="s">
        <v>185</v>
      </c>
      <c r="B23" s="166"/>
      <c r="C23" s="166"/>
      <c r="D23" s="166"/>
      <c r="E23" s="166"/>
      <c r="F23" s="166"/>
    </row>
    <row r="24" spans="1:6" ht="31.5" customHeight="1" x14ac:dyDescent="0.25">
      <c r="A24" s="70">
        <v>1</v>
      </c>
      <c r="B24" s="30" t="s">
        <v>6</v>
      </c>
      <c r="C24" s="72">
        <v>100</v>
      </c>
      <c r="D24" s="72">
        <v>100</v>
      </c>
      <c r="E24" s="72">
        <v>100</v>
      </c>
      <c r="F24" s="72"/>
    </row>
    <row r="25" spans="1:6" ht="31.5" customHeight="1" x14ac:dyDescent="0.25">
      <c r="A25" s="70">
        <v>2</v>
      </c>
      <c r="B25" s="81" t="s">
        <v>214</v>
      </c>
      <c r="C25" s="82">
        <v>100</v>
      </c>
      <c r="D25" s="82">
        <v>100</v>
      </c>
      <c r="E25" s="82">
        <v>100</v>
      </c>
      <c r="F25" s="30"/>
    </row>
    <row r="26" spans="1:6" x14ac:dyDescent="0.25">
      <c r="A26" s="166" t="s">
        <v>152</v>
      </c>
      <c r="B26" s="166"/>
      <c r="C26" s="166"/>
      <c r="D26" s="166"/>
      <c r="E26" s="166"/>
      <c r="F26" s="166"/>
    </row>
    <row r="27" spans="1:6" ht="23.25" customHeight="1" x14ac:dyDescent="0.25">
      <c r="A27" s="71" t="s">
        <v>146</v>
      </c>
      <c r="B27" s="126" t="s">
        <v>153</v>
      </c>
      <c r="C27" s="126"/>
      <c r="D27" s="126"/>
      <c r="E27" s="126"/>
      <c r="F27" s="126"/>
    </row>
    <row r="28" spans="1:6" ht="54" customHeight="1" x14ac:dyDescent="0.25">
      <c r="A28" s="71" t="s">
        <v>148</v>
      </c>
      <c r="B28" s="167" t="s">
        <v>154</v>
      </c>
      <c r="C28" s="167"/>
      <c r="D28" s="167"/>
      <c r="E28" s="167"/>
      <c r="F28" s="167"/>
    </row>
    <row r="29" spans="1:6" x14ac:dyDescent="0.25">
      <c r="A29" s="166" t="s">
        <v>155</v>
      </c>
      <c r="B29" s="166"/>
      <c r="C29" s="166"/>
      <c r="D29" s="166"/>
      <c r="E29" s="166"/>
      <c r="F29" s="166"/>
    </row>
    <row r="30" spans="1:6" ht="39" customHeight="1" x14ac:dyDescent="0.25">
      <c r="A30" s="71" t="s">
        <v>146</v>
      </c>
      <c r="B30" s="167" t="s">
        <v>156</v>
      </c>
      <c r="C30" s="167"/>
      <c r="D30" s="167"/>
      <c r="E30" s="167"/>
      <c r="F30" s="167"/>
    </row>
    <row r="31" spans="1:6" ht="53.25" customHeight="1" x14ac:dyDescent="0.25">
      <c r="A31" s="71" t="s">
        <v>148</v>
      </c>
      <c r="B31" s="167" t="s">
        <v>157</v>
      </c>
      <c r="C31" s="167"/>
      <c r="D31" s="167"/>
      <c r="E31" s="167"/>
      <c r="F31" s="167"/>
    </row>
    <row r="32" spans="1:6" x14ac:dyDescent="0.25">
      <c r="A32" s="168" t="s">
        <v>181</v>
      </c>
      <c r="B32" s="168"/>
      <c r="C32" s="168"/>
      <c r="D32" s="168"/>
      <c r="E32" s="168"/>
      <c r="F32" s="168"/>
    </row>
    <row r="33" spans="1:6" ht="107.25" customHeight="1" x14ac:dyDescent="0.25">
      <c r="A33" s="64">
        <v>1</v>
      </c>
      <c r="B33" s="15" t="s">
        <v>6</v>
      </c>
      <c r="C33" s="66">
        <v>1.577</v>
      </c>
      <c r="D33" s="62">
        <v>1.63</v>
      </c>
      <c r="E33" s="66">
        <v>1.504</v>
      </c>
      <c r="F33" s="15" t="s">
        <v>176</v>
      </c>
    </row>
    <row r="34" spans="1:6" ht="105" x14ac:dyDescent="0.25">
      <c r="A34" s="80">
        <v>2</v>
      </c>
      <c r="B34" s="81" t="s">
        <v>214</v>
      </c>
      <c r="C34" s="83">
        <v>1.4419999999999999</v>
      </c>
      <c r="D34" s="83">
        <v>1.5669999999999999</v>
      </c>
      <c r="E34" s="83">
        <v>1.4039999999999999</v>
      </c>
      <c r="F34" s="81" t="s">
        <v>216</v>
      </c>
    </row>
    <row r="35" spans="1:6" ht="39" customHeight="1" x14ac:dyDescent="0.25">
      <c r="A35" s="169" t="s">
        <v>184</v>
      </c>
      <c r="B35" s="169"/>
      <c r="C35" s="169"/>
      <c r="D35" s="169"/>
      <c r="E35" s="169"/>
      <c r="F35" s="169"/>
    </row>
    <row r="36" spans="1:6" ht="39" customHeight="1" x14ac:dyDescent="0.25">
      <c r="A36" s="73">
        <v>1</v>
      </c>
      <c r="B36" s="15" t="s">
        <v>6</v>
      </c>
      <c r="C36" s="64" t="s">
        <v>49</v>
      </c>
      <c r="D36" s="63">
        <v>102.5</v>
      </c>
      <c r="E36" s="62">
        <v>91.21</v>
      </c>
      <c r="F36" s="15" t="s">
        <v>176</v>
      </c>
    </row>
    <row r="37" spans="1:6" ht="53.25" customHeight="1" x14ac:dyDescent="0.25">
      <c r="A37" s="80">
        <v>2</v>
      </c>
      <c r="B37" s="81" t="s">
        <v>214</v>
      </c>
      <c r="C37" s="80" t="s">
        <v>215</v>
      </c>
      <c r="D37" s="82">
        <v>104.1</v>
      </c>
      <c r="E37" s="84">
        <v>92.26</v>
      </c>
      <c r="F37" s="81" t="s">
        <v>216</v>
      </c>
    </row>
    <row r="38" spans="1:6" ht="53.25" customHeight="1" x14ac:dyDescent="0.25">
      <c r="A38" s="169" t="s">
        <v>183</v>
      </c>
      <c r="B38" s="169"/>
      <c r="C38" s="169"/>
      <c r="D38" s="169"/>
      <c r="E38" s="169"/>
      <c r="F38" s="169"/>
    </row>
    <row r="39" spans="1:6" ht="105" x14ac:dyDescent="0.25">
      <c r="A39" s="73">
        <v>1</v>
      </c>
      <c r="B39" s="15" t="s">
        <v>6</v>
      </c>
      <c r="C39" s="64" t="s">
        <v>49</v>
      </c>
      <c r="D39" s="63">
        <v>82.8</v>
      </c>
      <c r="E39" s="62">
        <v>71.61</v>
      </c>
      <c r="F39" s="15" t="s">
        <v>176</v>
      </c>
    </row>
    <row r="40" spans="1:6" ht="51.75" customHeight="1" x14ac:dyDescent="0.25">
      <c r="A40" s="80">
        <v>2</v>
      </c>
      <c r="B40" s="81" t="s">
        <v>214</v>
      </c>
      <c r="C40" s="80" t="s">
        <v>215</v>
      </c>
      <c r="D40" s="82">
        <v>84.5</v>
      </c>
      <c r="E40" s="82">
        <v>70.7</v>
      </c>
      <c r="F40" s="81" t="s">
        <v>216</v>
      </c>
    </row>
    <row r="41" spans="1:6" ht="42" customHeight="1" x14ac:dyDescent="0.25">
      <c r="A41" s="169" t="s">
        <v>182</v>
      </c>
      <c r="B41" s="169"/>
      <c r="C41" s="169"/>
      <c r="D41" s="169"/>
      <c r="E41" s="169"/>
      <c r="F41" s="169"/>
    </row>
    <row r="42" spans="1:6" ht="42" customHeight="1" x14ac:dyDescent="0.25">
      <c r="A42" s="64">
        <v>1</v>
      </c>
      <c r="B42" s="15" t="s">
        <v>6</v>
      </c>
      <c r="C42" s="64" t="s">
        <v>177</v>
      </c>
      <c r="D42" s="64" t="s">
        <v>178</v>
      </c>
      <c r="E42" s="64" t="s">
        <v>179</v>
      </c>
      <c r="F42" s="15" t="s">
        <v>180</v>
      </c>
    </row>
    <row r="43" spans="1:6" ht="60" x14ac:dyDescent="0.25">
      <c r="A43" s="80">
        <v>2</v>
      </c>
      <c r="B43" s="81" t="s">
        <v>214</v>
      </c>
      <c r="C43" s="82">
        <v>23</v>
      </c>
      <c r="D43" s="82">
        <v>45</v>
      </c>
      <c r="E43" s="82">
        <v>35</v>
      </c>
      <c r="F43" s="81" t="s">
        <v>217</v>
      </c>
    </row>
    <row r="44" spans="1:6" ht="50.25" customHeight="1" x14ac:dyDescent="0.25">
      <c r="A44" s="136" t="s">
        <v>200</v>
      </c>
      <c r="B44" s="137"/>
      <c r="C44" s="137"/>
      <c r="D44" s="137"/>
      <c r="E44" s="137"/>
      <c r="F44" s="138"/>
    </row>
    <row r="45" spans="1:6" ht="45" x14ac:dyDescent="0.25">
      <c r="A45" s="76" t="s">
        <v>201</v>
      </c>
      <c r="B45" s="77" t="s">
        <v>6</v>
      </c>
      <c r="C45" s="65" t="s">
        <v>49</v>
      </c>
      <c r="D45" s="65" t="s">
        <v>202</v>
      </c>
      <c r="E45" s="65" t="s">
        <v>203</v>
      </c>
      <c r="F45" s="20" t="s">
        <v>204</v>
      </c>
    </row>
    <row r="46" spans="1:6" ht="90" x14ac:dyDescent="0.25">
      <c r="A46" s="80">
        <v>2</v>
      </c>
      <c r="B46" s="81" t="s">
        <v>214</v>
      </c>
      <c r="C46" s="80" t="s">
        <v>215</v>
      </c>
      <c r="D46" s="80" t="s">
        <v>215</v>
      </c>
      <c r="E46" s="82">
        <v>288</v>
      </c>
      <c r="F46" s="81" t="s">
        <v>218</v>
      </c>
    </row>
    <row r="47" spans="1:6" ht="33" customHeight="1" x14ac:dyDescent="0.25">
      <c r="A47" s="166" t="s">
        <v>158</v>
      </c>
      <c r="B47" s="166"/>
      <c r="C47" s="166"/>
      <c r="D47" s="166"/>
      <c r="E47" s="166"/>
      <c r="F47" s="166"/>
    </row>
    <row r="48" spans="1:6" ht="50.25" customHeight="1" x14ac:dyDescent="0.25">
      <c r="A48" s="71" t="s">
        <v>146</v>
      </c>
      <c r="B48" s="167" t="s">
        <v>160</v>
      </c>
      <c r="C48" s="167"/>
      <c r="D48" s="167"/>
      <c r="E48" s="167"/>
      <c r="F48" s="167"/>
    </row>
    <row r="49" spans="1:6" x14ac:dyDescent="0.25">
      <c r="A49" s="71" t="s">
        <v>148</v>
      </c>
      <c r="B49" s="167" t="s">
        <v>159</v>
      </c>
      <c r="C49" s="167"/>
      <c r="D49" s="167"/>
      <c r="E49" s="167"/>
      <c r="F49" s="167"/>
    </row>
    <row r="50" spans="1:6" x14ac:dyDescent="0.25">
      <c r="A50" s="166" t="s">
        <v>161</v>
      </c>
      <c r="B50" s="166"/>
      <c r="C50" s="166"/>
      <c r="D50" s="166"/>
      <c r="E50" s="166"/>
      <c r="F50" s="166"/>
    </row>
    <row r="51" spans="1:6" x14ac:dyDescent="0.25">
      <c r="A51" s="71" t="s">
        <v>146</v>
      </c>
      <c r="B51" s="167" t="s">
        <v>162</v>
      </c>
      <c r="C51" s="167"/>
      <c r="D51" s="167"/>
      <c r="E51" s="167"/>
      <c r="F51" s="167"/>
    </row>
    <row r="52" spans="1:6" x14ac:dyDescent="0.25">
      <c r="A52" s="71" t="s">
        <v>148</v>
      </c>
      <c r="B52" s="167" t="s">
        <v>163</v>
      </c>
      <c r="C52" s="167"/>
      <c r="D52" s="167"/>
      <c r="E52" s="167"/>
      <c r="F52" s="167"/>
    </row>
    <row r="53" spans="1:6" x14ac:dyDescent="0.25">
      <c r="A53" s="166" t="s">
        <v>164</v>
      </c>
      <c r="B53" s="166"/>
      <c r="C53" s="166"/>
      <c r="D53" s="166"/>
      <c r="E53" s="166"/>
      <c r="F53" s="166"/>
    </row>
    <row r="54" spans="1:6" x14ac:dyDescent="0.25">
      <c r="A54" s="71" t="s">
        <v>146</v>
      </c>
      <c r="B54" s="167" t="s">
        <v>165</v>
      </c>
      <c r="C54" s="167"/>
      <c r="D54" s="167"/>
      <c r="E54" s="167"/>
      <c r="F54" s="167"/>
    </row>
    <row r="55" spans="1:6" x14ac:dyDescent="0.25">
      <c r="A55" s="71" t="s">
        <v>148</v>
      </c>
      <c r="B55" s="167" t="s">
        <v>166</v>
      </c>
      <c r="C55" s="167"/>
      <c r="D55" s="167"/>
      <c r="E55" s="167"/>
      <c r="F55" s="167"/>
    </row>
  </sheetData>
  <mergeCells count="38">
    <mergeCell ref="B54:F54"/>
    <mergeCell ref="B55:F55"/>
    <mergeCell ref="B49:F49"/>
    <mergeCell ref="A50:F50"/>
    <mergeCell ref="B51:F51"/>
    <mergeCell ref="B52:F52"/>
    <mergeCell ref="B48:F48"/>
    <mergeCell ref="A38:F38"/>
    <mergeCell ref="A41:F41"/>
    <mergeCell ref="A35:F35"/>
    <mergeCell ref="A53:F53"/>
    <mergeCell ref="A29:F29"/>
    <mergeCell ref="B30:F30"/>
    <mergeCell ref="B27:F27"/>
    <mergeCell ref="B31:F31"/>
    <mergeCell ref="A47:F47"/>
    <mergeCell ref="A44:F44"/>
    <mergeCell ref="A32:F32"/>
    <mergeCell ref="B21:F21"/>
    <mergeCell ref="A22:F22"/>
    <mergeCell ref="A23:F23"/>
    <mergeCell ref="A26:F26"/>
    <mergeCell ref="B28:F28"/>
    <mergeCell ref="A16:F16"/>
    <mergeCell ref="A19:F19"/>
    <mergeCell ref="B20:F20"/>
    <mergeCell ref="A13:F13"/>
    <mergeCell ref="B14:F14"/>
    <mergeCell ref="B15:F15"/>
    <mergeCell ref="A4:F4"/>
    <mergeCell ref="A7:F7"/>
    <mergeCell ref="A8:F8"/>
    <mergeCell ref="A9:A11"/>
    <mergeCell ref="B9:B11"/>
    <mergeCell ref="C9:E9"/>
    <mergeCell ref="F9:F11"/>
    <mergeCell ref="C10:C11"/>
    <mergeCell ref="D10:E10"/>
  </mergeCells>
  <hyperlinks>
    <hyperlink ref="A16" location="_edn3" display="_edn3"/>
    <hyperlink ref="A19" location="_edn5" display="_edn5"/>
    <hyperlink ref="A23" location="_edn6" display="_edn6"/>
    <hyperlink ref="A26" location="_edn5" display="_edn5"/>
    <hyperlink ref="A29" location="_edn5" display="_edn5"/>
    <hyperlink ref="A47" location="_edn5" display="_edn5"/>
    <hyperlink ref="A50" location="_edn5" display="_edn5"/>
    <hyperlink ref="A53" location="_edn5" display="_edn5"/>
    <hyperlink ref="C9" location="_edn1" display="_edn1"/>
    <hyperlink ref="C10" location="_edn2" display="_edn2"/>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60" zoomScaleNormal="100" workbookViewId="0">
      <selection activeCell="K16" sqref="K16"/>
    </sheetView>
  </sheetViews>
  <sheetFormatPr defaultRowHeight="15" x14ac:dyDescent="0.25"/>
  <cols>
    <col min="1" max="2" width="35" customWidth="1"/>
    <col min="3" max="5" width="33" customWidth="1"/>
  </cols>
  <sheetData>
    <row r="2" spans="1:5" ht="18.75" x14ac:dyDescent="0.3">
      <c r="C2" s="5" t="s">
        <v>17</v>
      </c>
    </row>
    <row r="4" spans="1:5" ht="19.5" thickBot="1" x14ac:dyDescent="0.35">
      <c r="E4" s="4" t="s">
        <v>18</v>
      </c>
    </row>
    <row r="5" spans="1:5" ht="47.25" customHeight="1" thickBot="1" x14ac:dyDescent="0.3">
      <c r="A5" s="121" t="s">
        <v>117</v>
      </c>
      <c r="B5" s="148"/>
      <c r="C5" s="148"/>
      <c r="D5" s="148"/>
      <c r="E5" s="124"/>
    </row>
    <row r="6" spans="1:5" ht="39.75" customHeight="1" x14ac:dyDescent="0.25">
      <c r="A6" s="119" t="s">
        <v>13</v>
      </c>
      <c r="B6" s="119" t="s">
        <v>14</v>
      </c>
      <c r="C6" s="112" t="s">
        <v>15</v>
      </c>
      <c r="D6" s="113"/>
      <c r="E6" s="114"/>
    </row>
    <row r="7" spans="1:5" ht="16.5" thickBot="1" x14ac:dyDescent="0.3">
      <c r="A7" s="120"/>
      <c r="B7" s="120"/>
      <c r="C7" s="115" t="s">
        <v>16</v>
      </c>
      <c r="D7" s="116"/>
      <c r="E7" s="117"/>
    </row>
    <row r="8" spans="1:5" ht="59.25" customHeight="1" thickBot="1" x14ac:dyDescent="0.3">
      <c r="A8" s="152"/>
      <c r="B8" s="152"/>
      <c r="C8" s="1" t="s">
        <v>219</v>
      </c>
      <c r="D8" s="1" t="s">
        <v>220</v>
      </c>
      <c r="E8" s="85" t="s">
        <v>225</v>
      </c>
    </row>
    <row r="9" spans="1:5" ht="16.5" thickBot="1" x14ac:dyDescent="0.3">
      <c r="A9" s="7">
        <v>1</v>
      </c>
      <c r="B9" s="1">
        <v>2</v>
      </c>
      <c r="C9" s="1">
        <v>3</v>
      </c>
      <c r="D9" s="1">
        <v>4</v>
      </c>
      <c r="E9" s="1">
        <v>5</v>
      </c>
    </row>
    <row r="10" spans="1:5" ht="30" x14ac:dyDescent="0.25">
      <c r="A10" s="45" t="s">
        <v>59</v>
      </c>
      <c r="B10" s="49" t="s">
        <v>116</v>
      </c>
      <c r="C10" s="50">
        <f>C11+C20</f>
        <v>790979.3</v>
      </c>
      <c r="D10" s="50">
        <f>D11+D20</f>
        <v>674395.59000000008</v>
      </c>
      <c r="E10" s="50">
        <f t="shared" ref="E10" si="0">E11+E20</f>
        <v>667114.51358999999</v>
      </c>
    </row>
    <row r="11" spans="1:5" ht="45.75" thickBot="1" x14ac:dyDescent="0.3">
      <c r="A11" s="45" t="s">
        <v>47</v>
      </c>
      <c r="B11" s="49" t="s">
        <v>116</v>
      </c>
      <c r="C11" s="50">
        <f>C12+C14+C16+C18</f>
        <v>137142.80000000002</v>
      </c>
      <c r="D11" s="50">
        <f t="shared" ref="D11:E11" si="1">D12+D14+D16+D18</f>
        <v>140184.19</v>
      </c>
      <c r="E11" s="50">
        <f t="shared" si="1"/>
        <v>135923.75</v>
      </c>
    </row>
    <row r="12" spans="1:5" ht="90" x14ac:dyDescent="0.25">
      <c r="A12" s="52" t="s">
        <v>61</v>
      </c>
      <c r="B12" s="49" t="s">
        <v>115</v>
      </c>
      <c r="C12" s="50">
        <v>5681.9</v>
      </c>
      <c r="D12" s="50">
        <f>D13</f>
        <v>5681.9</v>
      </c>
      <c r="E12" s="50">
        <f>E13</f>
        <v>5562.3</v>
      </c>
    </row>
    <row r="13" spans="1:5" ht="105" x14ac:dyDescent="0.25">
      <c r="A13" s="51" t="s">
        <v>73</v>
      </c>
      <c r="B13" s="49" t="s">
        <v>115</v>
      </c>
      <c r="C13" s="50">
        <v>5681.9</v>
      </c>
      <c r="D13" s="50">
        <v>5681.9</v>
      </c>
      <c r="E13" s="50">
        <v>5562.3</v>
      </c>
    </row>
    <row r="14" spans="1:5" ht="60" x14ac:dyDescent="0.25">
      <c r="A14" s="51" t="s">
        <v>41</v>
      </c>
      <c r="B14" s="49" t="s">
        <v>115</v>
      </c>
      <c r="C14" s="50">
        <v>119958.3</v>
      </c>
      <c r="D14" s="50">
        <v>119958.3</v>
      </c>
      <c r="E14" s="50">
        <v>116142.6</v>
      </c>
    </row>
    <row r="15" spans="1:5" ht="90" x14ac:dyDescent="0.25">
      <c r="A15" s="51" t="s">
        <v>42</v>
      </c>
      <c r="B15" s="49" t="s">
        <v>115</v>
      </c>
      <c r="C15" s="50">
        <v>119958.3</v>
      </c>
      <c r="D15" s="50">
        <v>119958.3</v>
      </c>
      <c r="E15" s="50">
        <v>116142.6</v>
      </c>
    </row>
    <row r="16" spans="1:5" ht="60" x14ac:dyDescent="0.25">
      <c r="A16" s="51" t="s">
        <v>43</v>
      </c>
      <c r="B16" s="49" t="s">
        <v>115</v>
      </c>
      <c r="C16" s="50">
        <v>11486.4</v>
      </c>
      <c r="D16" s="50">
        <v>14527.79</v>
      </c>
      <c r="E16" s="50">
        <v>14218.85</v>
      </c>
    </row>
    <row r="17" spans="1:5" ht="105" x14ac:dyDescent="0.25">
      <c r="A17" s="51" t="s">
        <v>44</v>
      </c>
      <c r="B17" s="49" t="s">
        <v>115</v>
      </c>
      <c r="C17" s="50">
        <v>11486.4</v>
      </c>
      <c r="D17" s="50">
        <v>14527.79</v>
      </c>
      <c r="E17" s="50">
        <v>14218.85</v>
      </c>
    </row>
    <row r="18" spans="1:5" ht="60" x14ac:dyDescent="0.25">
      <c r="A18" s="51" t="s">
        <v>45</v>
      </c>
      <c r="B18" s="49" t="s">
        <v>115</v>
      </c>
      <c r="C18" s="50">
        <v>16.2</v>
      </c>
      <c r="D18" s="50">
        <f>D19</f>
        <v>16.2</v>
      </c>
      <c r="E18" s="50"/>
    </row>
    <row r="19" spans="1:5" ht="150" x14ac:dyDescent="0.25">
      <c r="A19" s="51" t="s">
        <v>46</v>
      </c>
      <c r="B19" s="49" t="s">
        <v>115</v>
      </c>
      <c r="C19" s="50">
        <v>16.2</v>
      </c>
      <c r="D19" s="50">
        <v>16.2</v>
      </c>
      <c r="E19" s="50"/>
    </row>
    <row r="20" spans="1:5" ht="45" x14ac:dyDescent="0.25">
      <c r="A20" s="51" t="s">
        <v>48</v>
      </c>
      <c r="B20" s="51" t="s">
        <v>115</v>
      </c>
      <c r="C20" s="50">
        <v>653836.5</v>
      </c>
      <c r="D20" s="50">
        <f>D21+D23+D25</f>
        <v>534211.4</v>
      </c>
      <c r="E20" s="50">
        <f>E21+E23+E25</f>
        <v>531190.76358999999</v>
      </c>
    </row>
    <row r="21" spans="1:5" ht="60" x14ac:dyDescent="0.25">
      <c r="A21" s="51" t="s">
        <v>50</v>
      </c>
      <c r="B21" s="49" t="s">
        <v>115</v>
      </c>
      <c r="C21" s="50">
        <v>231927.4</v>
      </c>
      <c r="D21" s="50">
        <v>190814.6</v>
      </c>
      <c r="E21" s="50">
        <v>189337.93372999999</v>
      </c>
    </row>
    <row r="22" spans="1:5" ht="90" x14ac:dyDescent="0.25">
      <c r="A22" s="51" t="s">
        <v>51</v>
      </c>
      <c r="B22" s="49" t="s">
        <v>115</v>
      </c>
      <c r="C22" s="50">
        <v>231927.4</v>
      </c>
      <c r="D22" s="50">
        <v>190814.6</v>
      </c>
      <c r="E22" s="50">
        <v>189337.93372999999</v>
      </c>
    </row>
    <row r="23" spans="1:5" ht="105" x14ac:dyDescent="0.25">
      <c r="A23" s="51" t="s">
        <v>52</v>
      </c>
      <c r="B23" s="49" t="s">
        <v>115</v>
      </c>
      <c r="C23" s="50">
        <v>20473.3</v>
      </c>
      <c r="D23" s="50">
        <f>D24</f>
        <v>20820.5</v>
      </c>
      <c r="E23" s="50">
        <f>E24</f>
        <v>20658.2</v>
      </c>
    </row>
    <row r="24" spans="1:5" ht="135" x14ac:dyDescent="0.25">
      <c r="A24" s="51" t="s">
        <v>53</v>
      </c>
      <c r="B24" s="49" t="s">
        <v>115</v>
      </c>
      <c r="C24" s="50">
        <v>20473.3</v>
      </c>
      <c r="D24" s="50">
        <v>20820.5</v>
      </c>
      <c r="E24" s="50">
        <v>20658.2</v>
      </c>
    </row>
    <row r="25" spans="1:5" ht="45" x14ac:dyDescent="0.25">
      <c r="A25" s="51" t="s">
        <v>54</v>
      </c>
      <c r="B25" s="49" t="s">
        <v>115</v>
      </c>
      <c r="C25" s="50">
        <v>401435.8</v>
      </c>
      <c r="D25" s="50">
        <v>322576.3</v>
      </c>
      <c r="E25" s="50">
        <v>321194.62985999999</v>
      </c>
    </row>
    <row r="26" spans="1:5" ht="135" x14ac:dyDescent="0.25">
      <c r="A26" s="51" t="s">
        <v>55</v>
      </c>
      <c r="B26" s="49" t="s">
        <v>115</v>
      </c>
      <c r="C26" s="50">
        <v>183834</v>
      </c>
      <c r="D26" s="50">
        <v>165478.79999999999</v>
      </c>
      <c r="E26" s="50">
        <v>165462.20530999999</v>
      </c>
    </row>
    <row r="27" spans="1:5" ht="105" x14ac:dyDescent="0.25">
      <c r="A27" s="49" t="s">
        <v>56</v>
      </c>
      <c r="B27" s="49" t="s">
        <v>116</v>
      </c>
      <c r="C27" s="50">
        <v>217601.8</v>
      </c>
      <c r="D27" s="50">
        <v>157097.5</v>
      </c>
      <c r="E27" s="50">
        <v>155732.42455000003</v>
      </c>
    </row>
  </sheetData>
  <autoFilter ref="A9:I27"/>
  <mergeCells count="5">
    <mergeCell ref="A5:E5"/>
    <mergeCell ref="A6:A8"/>
    <mergeCell ref="B6:B8"/>
    <mergeCell ref="C6:E6"/>
    <mergeCell ref="C7:E7"/>
  </mergeCells>
  <hyperlinks>
    <hyperlink ref="E8" location="_edn1" display="_edn1"/>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tabSelected="1" view="pageBreakPreview" zoomScaleNormal="100" zoomScaleSheetLayoutView="100" workbookViewId="0">
      <selection activeCell="K39" sqref="K39"/>
    </sheetView>
  </sheetViews>
  <sheetFormatPr defaultRowHeight="15" x14ac:dyDescent="0.25"/>
  <cols>
    <col min="1" max="1" width="44.140625" customWidth="1"/>
    <col min="2" max="4" width="39.5703125" customWidth="1"/>
  </cols>
  <sheetData>
    <row r="2" spans="1:4" ht="18.75" x14ac:dyDescent="0.3">
      <c r="D2" s="4" t="s">
        <v>30</v>
      </c>
    </row>
    <row r="3" spans="1:4" ht="15.75" thickBot="1" x14ac:dyDescent="0.3"/>
    <row r="4" spans="1:4" ht="56.25" customHeight="1" x14ac:dyDescent="0.25">
      <c r="A4" s="112" t="s">
        <v>121</v>
      </c>
      <c r="B4" s="113"/>
      <c r="C4" s="113"/>
      <c r="D4" s="114"/>
    </row>
    <row r="5" spans="1:4" ht="21.75" customHeight="1" thickBot="1" x14ac:dyDescent="0.3">
      <c r="A5" s="115" t="s">
        <v>133</v>
      </c>
      <c r="B5" s="116"/>
      <c r="C5" s="116"/>
      <c r="D5" s="117"/>
    </row>
    <row r="6" spans="1:4" ht="27.75" customHeight="1" thickBot="1" x14ac:dyDescent="0.3">
      <c r="A6" s="11" t="s">
        <v>19</v>
      </c>
      <c r="B6" s="119" t="s">
        <v>21</v>
      </c>
      <c r="C6" s="176" t="s">
        <v>230</v>
      </c>
      <c r="D6" s="177"/>
    </row>
    <row r="7" spans="1:4" ht="69" customHeight="1" thickBot="1" x14ac:dyDescent="0.3">
      <c r="A7" s="12" t="s">
        <v>20</v>
      </c>
      <c r="B7" s="152"/>
      <c r="C7" s="14" t="s">
        <v>3</v>
      </c>
      <c r="D7" s="14" t="s">
        <v>4</v>
      </c>
    </row>
    <row r="8" spans="1:4" ht="16.5" thickBot="1" x14ac:dyDescent="0.3">
      <c r="A8" s="12">
        <v>1</v>
      </c>
      <c r="B8" s="13">
        <v>2</v>
      </c>
      <c r="C8" s="36">
        <v>3</v>
      </c>
      <c r="D8" s="13">
        <v>4</v>
      </c>
    </row>
    <row r="9" spans="1:4" ht="16.5" thickBot="1" x14ac:dyDescent="0.3">
      <c r="A9" s="163" t="s">
        <v>116</v>
      </c>
      <c r="B9" s="2" t="s">
        <v>22</v>
      </c>
      <c r="C9" s="33">
        <f>C10</f>
        <v>790979.3</v>
      </c>
      <c r="D9" s="33">
        <f>D10</f>
        <v>667114.51358999999</v>
      </c>
    </row>
    <row r="10" spans="1:4" ht="16.5" thickBot="1" x14ac:dyDescent="0.3">
      <c r="A10" s="164"/>
      <c r="B10" s="2" t="s">
        <v>60</v>
      </c>
      <c r="C10" s="61">
        <v>790979.3</v>
      </c>
      <c r="D10" s="61">
        <v>667114.51358999999</v>
      </c>
    </row>
    <row r="11" spans="1:4" ht="32.25" thickBot="1" x14ac:dyDescent="0.3">
      <c r="A11" s="164"/>
      <c r="B11" s="2" t="s">
        <v>23</v>
      </c>
      <c r="C11" s="2"/>
      <c r="D11" s="2"/>
    </row>
    <row r="12" spans="1:4" ht="32.25" thickBot="1" x14ac:dyDescent="0.3">
      <c r="A12" s="164"/>
      <c r="B12" s="2" t="s">
        <v>24</v>
      </c>
      <c r="C12" s="2"/>
      <c r="D12" s="2"/>
    </row>
    <row r="13" spans="1:4" ht="32.25" thickBot="1" x14ac:dyDescent="0.3">
      <c r="A13" s="164"/>
      <c r="B13" s="2" t="s">
        <v>25</v>
      </c>
      <c r="C13" s="2"/>
      <c r="D13" s="2"/>
    </row>
    <row r="14" spans="1:4" ht="16.5" thickBot="1" x14ac:dyDescent="0.3">
      <c r="A14" s="164"/>
      <c r="B14" s="2" t="s">
        <v>26</v>
      </c>
      <c r="C14" s="2"/>
      <c r="D14" s="2"/>
    </row>
    <row r="15" spans="1:4" ht="30.75" thickBot="1" x14ac:dyDescent="0.3">
      <c r="A15" s="164"/>
      <c r="B15" s="9" t="s">
        <v>27</v>
      </c>
      <c r="C15" s="2"/>
      <c r="D15" s="2"/>
    </row>
    <row r="16" spans="1:4" ht="16.5" thickBot="1" x14ac:dyDescent="0.3">
      <c r="A16" s="165"/>
      <c r="B16" s="2" t="s">
        <v>28</v>
      </c>
      <c r="C16" s="2"/>
      <c r="D16" s="2"/>
    </row>
  </sheetData>
  <mergeCells count="5">
    <mergeCell ref="A4:D4"/>
    <mergeCell ref="A5:D5"/>
    <mergeCell ref="B6:B7"/>
    <mergeCell ref="C6:D6"/>
    <mergeCell ref="A9:A16"/>
  </mergeCells>
  <hyperlinks>
    <hyperlink ref="B15" location="_edn3" display="_edn3"/>
  </hyperlinks>
  <pageMargins left="0.70866141732283472" right="0.70866141732283472" top="0.74803149606299213" bottom="0.74803149606299213" header="0.31496062992125984" footer="0.31496062992125984"/>
  <pageSetup paperSize="9" scale="75"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0"/>
  <sheetViews>
    <sheetView view="pageBreakPreview" zoomScale="60" zoomScaleNormal="100" workbookViewId="0">
      <selection activeCell="T280" sqref="T280"/>
    </sheetView>
  </sheetViews>
  <sheetFormatPr defaultRowHeight="15" x14ac:dyDescent="0.25"/>
  <cols>
    <col min="1" max="1" width="35" style="34" customWidth="1"/>
    <col min="2" max="2" width="35" customWidth="1"/>
    <col min="3" max="5" width="33" customWidth="1"/>
  </cols>
  <sheetData>
    <row r="1" spans="1:5" x14ac:dyDescent="0.25">
      <c r="A1" s="98"/>
      <c r="B1" s="99"/>
      <c r="C1" s="99"/>
      <c r="D1" s="99"/>
      <c r="E1" s="100"/>
    </row>
    <row r="2" spans="1:5" ht="18.75" x14ac:dyDescent="0.3">
      <c r="A2" s="101"/>
      <c r="B2" s="102"/>
      <c r="C2" s="103" t="s">
        <v>17</v>
      </c>
      <c r="D2" s="102"/>
      <c r="E2" s="104"/>
    </row>
    <row r="3" spans="1:5" x14ac:dyDescent="0.25">
      <c r="A3" s="101"/>
      <c r="B3" s="102"/>
      <c r="C3" s="102"/>
      <c r="D3" s="102"/>
      <c r="E3" s="104"/>
    </row>
    <row r="4" spans="1:5" ht="19.5" thickBot="1" x14ac:dyDescent="0.35">
      <c r="A4" s="101"/>
      <c r="B4" s="102"/>
      <c r="C4" s="102"/>
      <c r="D4" s="102"/>
      <c r="E4" s="105" t="s">
        <v>18</v>
      </c>
    </row>
    <row r="5" spans="1:5" ht="47.25" customHeight="1" thickBot="1" x14ac:dyDescent="0.3">
      <c r="A5" s="121" t="s">
        <v>79</v>
      </c>
      <c r="B5" s="148"/>
      <c r="C5" s="148"/>
      <c r="D5" s="148"/>
      <c r="E5" s="124"/>
    </row>
    <row r="6" spans="1:5" ht="39.75" customHeight="1" x14ac:dyDescent="0.25">
      <c r="A6" s="149" t="s">
        <v>13</v>
      </c>
      <c r="B6" s="119" t="s">
        <v>14</v>
      </c>
      <c r="C6" s="112" t="s">
        <v>15</v>
      </c>
      <c r="D6" s="113"/>
      <c r="E6" s="114"/>
    </row>
    <row r="7" spans="1:5" ht="16.5" thickBot="1" x14ac:dyDescent="0.3">
      <c r="A7" s="150"/>
      <c r="B7" s="120"/>
      <c r="C7" s="115" t="s">
        <v>16</v>
      </c>
      <c r="D7" s="116"/>
      <c r="E7" s="117"/>
    </row>
    <row r="8" spans="1:5" ht="59.25" customHeight="1" thickBot="1" x14ac:dyDescent="0.3">
      <c r="A8" s="151"/>
      <c r="B8" s="152"/>
      <c r="C8" s="86" t="s">
        <v>219</v>
      </c>
      <c r="D8" s="86" t="s">
        <v>220</v>
      </c>
      <c r="E8" s="86" t="s">
        <v>225</v>
      </c>
    </row>
    <row r="9" spans="1:5" ht="16.5" thickBot="1" x14ac:dyDescent="0.3">
      <c r="A9" s="89">
        <v>1</v>
      </c>
      <c r="B9" s="86">
        <v>2</v>
      </c>
      <c r="C9" s="86">
        <v>3</v>
      </c>
      <c r="D9" s="86">
        <v>4</v>
      </c>
      <c r="E9" s="86">
        <v>5</v>
      </c>
    </row>
    <row r="10" spans="1:5" ht="32.25" customHeight="1" x14ac:dyDescent="0.25">
      <c r="A10" s="149" t="s">
        <v>59</v>
      </c>
      <c r="B10" s="27" t="s">
        <v>78</v>
      </c>
      <c r="C10" s="29">
        <f>C22+C144+C249</f>
        <v>38126607.099999994</v>
      </c>
      <c r="D10" s="29">
        <f>D22+D144+D249</f>
        <v>29792261.076159999</v>
      </c>
      <c r="E10" s="91">
        <f>E22+E144+E249</f>
        <v>27260391.59894</v>
      </c>
    </row>
    <row r="11" spans="1:5" x14ac:dyDescent="0.25">
      <c r="A11" s="150"/>
      <c r="B11" s="27" t="s">
        <v>122</v>
      </c>
      <c r="C11" s="29">
        <f>C23+C145</f>
        <v>621688</v>
      </c>
      <c r="D11" s="29">
        <f t="shared" ref="D11:E11" si="0">D23+D145</f>
        <v>689941.10000000009</v>
      </c>
      <c r="E11" s="91">
        <f t="shared" si="0"/>
        <v>619252.32844000007</v>
      </c>
    </row>
    <row r="12" spans="1:5" x14ac:dyDescent="0.25">
      <c r="A12" s="150"/>
      <c r="B12" s="27" t="s">
        <v>123</v>
      </c>
      <c r="C12" s="29">
        <f>C24+C146</f>
        <v>905166.7</v>
      </c>
      <c r="D12" s="29">
        <f t="shared" ref="D12:E12" si="1">D24+D146</f>
        <v>1120696.07</v>
      </c>
      <c r="E12" s="91">
        <f t="shared" si="1"/>
        <v>1108704.21811</v>
      </c>
    </row>
    <row r="13" spans="1:5" x14ac:dyDescent="0.25">
      <c r="A13" s="150"/>
      <c r="B13" s="27" t="s">
        <v>124</v>
      </c>
      <c r="C13" s="29">
        <f>C25+C147+C250</f>
        <v>4833277.5</v>
      </c>
      <c r="D13" s="29">
        <f t="shared" ref="D13:E13" si="2">D25+D147+D250</f>
        <v>5561831.9900000002</v>
      </c>
      <c r="E13" s="91">
        <f t="shared" si="2"/>
        <v>5160210.5318500008</v>
      </c>
    </row>
    <row r="14" spans="1:5" x14ac:dyDescent="0.25">
      <c r="A14" s="150"/>
      <c r="B14" s="27" t="s">
        <v>125</v>
      </c>
      <c r="C14" s="29">
        <f>C26+C148</f>
        <v>1772236.2</v>
      </c>
      <c r="D14" s="29">
        <f t="shared" ref="D14:E14" si="3">D26+D148</f>
        <v>1925215.6</v>
      </c>
      <c r="E14" s="91">
        <f t="shared" si="3"/>
        <v>1673407.3932500002</v>
      </c>
    </row>
    <row r="15" spans="1:5" x14ac:dyDescent="0.25">
      <c r="A15" s="150"/>
      <c r="B15" s="27" t="s">
        <v>126</v>
      </c>
      <c r="C15" s="29">
        <f>C27+C149</f>
        <v>5146196.3999999994</v>
      </c>
      <c r="D15" s="29">
        <f t="shared" ref="D15:E15" si="4">D27+D149</f>
        <v>6636320.3900000006</v>
      </c>
      <c r="E15" s="91">
        <f t="shared" si="4"/>
        <v>5876655.2990600001</v>
      </c>
    </row>
    <row r="16" spans="1:5" x14ac:dyDescent="0.25">
      <c r="A16" s="150"/>
      <c r="B16" s="27" t="s">
        <v>127</v>
      </c>
      <c r="C16" s="29">
        <f>C28+C150</f>
        <v>807005.7</v>
      </c>
      <c r="D16" s="29">
        <f t="shared" ref="D16:E16" si="5">D28+D150</f>
        <v>1327576.32</v>
      </c>
      <c r="E16" s="91">
        <f t="shared" si="5"/>
        <v>1262098.9717299999</v>
      </c>
    </row>
    <row r="17" spans="1:5" x14ac:dyDescent="0.25">
      <c r="A17" s="150"/>
      <c r="B17" s="27" t="s">
        <v>128</v>
      </c>
      <c r="C17" s="29">
        <f>C29+C151+C251</f>
        <v>2161951.6</v>
      </c>
      <c r="D17" s="29">
        <f t="shared" ref="D17:E17" si="6">D29+D151+D251</f>
        <v>1966561</v>
      </c>
      <c r="E17" s="91">
        <f t="shared" si="6"/>
        <v>1815425.2433600004</v>
      </c>
    </row>
    <row r="18" spans="1:5" x14ac:dyDescent="0.25">
      <c r="A18" s="150"/>
      <c r="B18" s="27" t="s">
        <v>129</v>
      </c>
      <c r="C18" s="29">
        <f>C30+C152</f>
        <v>236984.69999999998</v>
      </c>
      <c r="D18" s="29">
        <f t="shared" ref="D18:E18" si="7">D30+D152</f>
        <v>286581.93615999998</v>
      </c>
      <c r="E18" s="91">
        <f t="shared" si="7"/>
        <v>269181.80710999994</v>
      </c>
    </row>
    <row r="19" spans="1:5" x14ac:dyDescent="0.25">
      <c r="A19" s="150"/>
      <c r="B19" s="27" t="s">
        <v>70</v>
      </c>
      <c r="C19" s="29">
        <f>C31+C153</f>
        <v>1707729</v>
      </c>
      <c r="D19" s="29">
        <f t="shared" ref="D19:E19" si="8">D31+D153</f>
        <v>2314756.88</v>
      </c>
      <c r="E19" s="91">
        <f t="shared" si="8"/>
        <v>2059062.6258899998</v>
      </c>
    </row>
    <row r="20" spans="1:5" x14ac:dyDescent="0.25">
      <c r="A20" s="150"/>
      <c r="B20" s="27" t="s">
        <v>71</v>
      </c>
      <c r="C20" s="29">
        <f>C32+C154</f>
        <v>2316008.9000000004</v>
      </c>
      <c r="D20" s="29">
        <f t="shared" ref="D20:E20" si="9">D32+D154</f>
        <v>2780496.95</v>
      </c>
      <c r="E20" s="91">
        <f t="shared" si="9"/>
        <v>2506071.79917</v>
      </c>
    </row>
    <row r="21" spans="1:5" s="8" customFormat="1" ht="15.75" thickBot="1" x14ac:dyDescent="0.3">
      <c r="A21" s="151"/>
      <c r="B21" s="27" t="s">
        <v>72</v>
      </c>
      <c r="C21" s="29">
        <f>C33+C155+C252</f>
        <v>3848654.2</v>
      </c>
      <c r="D21" s="29">
        <f t="shared" ref="D21:E21" si="10">D33+D155+D252</f>
        <v>5182282.84</v>
      </c>
      <c r="E21" s="91">
        <f t="shared" si="10"/>
        <v>4910321.3809700003</v>
      </c>
    </row>
    <row r="22" spans="1:5" s="8" customFormat="1" x14ac:dyDescent="0.25">
      <c r="A22" s="154" t="s">
        <v>47</v>
      </c>
      <c r="B22" s="27" t="s">
        <v>78</v>
      </c>
      <c r="C22" s="29">
        <f>C34+C58+C74+C98+C122</f>
        <v>8834615.2999999989</v>
      </c>
      <c r="D22" s="29">
        <f t="shared" ref="D22:E22" si="11">D34+D58+D74+D98+D122</f>
        <v>11600821.09</v>
      </c>
      <c r="E22" s="91">
        <f t="shared" si="11"/>
        <v>10747096.233790001</v>
      </c>
    </row>
    <row r="23" spans="1:5" s="8" customFormat="1" x14ac:dyDescent="0.25">
      <c r="A23" s="155"/>
      <c r="B23" s="27" t="s">
        <v>62</v>
      </c>
      <c r="C23" s="29">
        <f>C35+C59+C75+C99+C123</f>
        <v>243483.3</v>
      </c>
      <c r="D23" s="29">
        <f t="shared" ref="D23:E23" si="12">D35+D59+D75+D99+D123</f>
        <v>312293</v>
      </c>
      <c r="E23" s="91">
        <f t="shared" si="12"/>
        <v>260883.17099000001</v>
      </c>
    </row>
    <row r="24" spans="1:5" s="8" customFormat="1" x14ac:dyDescent="0.25">
      <c r="A24" s="155"/>
      <c r="B24" s="27" t="s">
        <v>63</v>
      </c>
      <c r="C24" s="29">
        <f>C36+C76+C100+C124</f>
        <v>227375.2</v>
      </c>
      <c r="D24" s="29">
        <f t="shared" ref="D24:E24" si="13">D36+D76+D100+D124</f>
        <v>261556.37000000002</v>
      </c>
      <c r="E24" s="91">
        <f t="shared" si="13"/>
        <v>259712.77363999997</v>
      </c>
    </row>
    <row r="25" spans="1:5" s="8" customFormat="1" x14ac:dyDescent="0.25">
      <c r="A25" s="155"/>
      <c r="B25" s="27" t="s">
        <v>64</v>
      </c>
      <c r="C25" s="29">
        <f>C37+C60+C77+C101+C125</f>
        <v>1570231.2</v>
      </c>
      <c r="D25" s="29">
        <f t="shared" ref="D25:E25" si="14">D37+D60+D77+D101+D125</f>
        <v>2104310.6</v>
      </c>
      <c r="E25" s="91">
        <f t="shared" si="14"/>
        <v>1994416.4371800001</v>
      </c>
    </row>
    <row r="26" spans="1:5" s="8" customFormat="1" x14ac:dyDescent="0.25">
      <c r="A26" s="155"/>
      <c r="B26" s="27" t="s">
        <v>65</v>
      </c>
      <c r="C26" s="29">
        <f>C38+C61+C78+C102+C126</f>
        <v>809594.1</v>
      </c>
      <c r="D26" s="29">
        <f t="shared" ref="D26:E26" si="15">D38+D61+D78+D102+D126</f>
        <v>931372.4</v>
      </c>
      <c r="E26" s="91">
        <f t="shared" si="15"/>
        <v>755816.62574000005</v>
      </c>
    </row>
    <row r="27" spans="1:5" s="8" customFormat="1" x14ac:dyDescent="0.25">
      <c r="A27" s="155"/>
      <c r="B27" s="27" t="s">
        <v>66</v>
      </c>
      <c r="C27" s="29">
        <f>C39+C62+C79+C103+C127</f>
        <v>1973780.2</v>
      </c>
      <c r="D27" s="29">
        <f t="shared" ref="D27:E27" si="16">D39+D62+D79+D103+D127</f>
        <v>2788084.72</v>
      </c>
      <c r="E27" s="91">
        <f t="shared" si="16"/>
        <v>2479553.2379099997</v>
      </c>
    </row>
    <row r="28" spans="1:5" s="8" customFormat="1" x14ac:dyDescent="0.25">
      <c r="A28" s="155"/>
      <c r="B28" s="27" t="s">
        <v>67</v>
      </c>
      <c r="C28" s="29">
        <f>C40+C63+C80+C104+C128</f>
        <v>228480.19999999998</v>
      </c>
      <c r="D28" s="29">
        <f t="shared" ref="D28:E28" si="17">D40+D63+D80+D104+D128</f>
        <v>884854.12000000011</v>
      </c>
      <c r="E28" s="91">
        <f t="shared" si="17"/>
        <v>881279.45337</v>
      </c>
    </row>
    <row r="29" spans="1:5" s="8" customFormat="1" x14ac:dyDescent="0.25">
      <c r="A29" s="155"/>
      <c r="B29" s="27" t="s">
        <v>68</v>
      </c>
      <c r="C29" s="29">
        <f>C41+C81+C105</f>
        <v>673177.59999999998</v>
      </c>
      <c r="D29" s="29">
        <f t="shared" ref="D29:E29" si="18">D41+D81+D105</f>
        <v>203680.5</v>
      </c>
      <c r="E29" s="91">
        <f t="shared" si="18"/>
        <v>203599.97431999998</v>
      </c>
    </row>
    <row r="30" spans="1:5" s="8" customFormat="1" x14ac:dyDescent="0.25">
      <c r="A30" s="155"/>
      <c r="B30" s="27" t="s">
        <v>69</v>
      </c>
      <c r="C30" s="29">
        <f>C42+C64+C82+C106+C129</f>
        <v>153374.69999999998</v>
      </c>
      <c r="D30" s="29">
        <f t="shared" ref="D30:E30" si="19">D42+D64+D82+D106+D129</f>
        <v>166776.79999999999</v>
      </c>
      <c r="E30" s="91">
        <f t="shared" si="19"/>
        <v>160429.18030999997</v>
      </c>
    </row>
    <row r="31" spans="1:5" s="8" customFormat="1" x14ac:dyDescent="0.25">
      <c r="A31" s="155"/>
      <c r="B31" s="27" t="s">
        <v>130</v>
      </c>
      <c r="C31" s="29">
        <f>C43+C83+C107+C130</f>
        <v>476311.5</v>
      </c>
      <c r="D31" s="29">
        <f t="shared" ref="D31:E31" si="20">D43+D83+D107+D130</f>
        <v>556724.39</v>
      </c>
      <c r="E31" s="91">
        <f t="shared" si="20"/>
        <v>519082.58820999996</v>
      </c>
    </row>
    <row r="32" spans="1:5" s="8" customFormat="1" x14ac:dyDescent="0.25">
      <c r="A32" s="155"/>
      <c r="B32" s="27" t="s">
        <v>131</v>
      </c>
      <c r="C32" s="29">
        <f>C44+C84+C108+C131</f>
        <v>503453.19999999995</v>
      </c>
      <c r="D32" s="29">
        <f t="shared" ref="D32:E32" si="21">D44+D84+D108+D131</f>
        <v>566740.94999999995</v>
      </c>
      <c r="E32" s="91">
        <f t="shared" si="21"/>
        <v>566599.27850999997</v>
      </c>
    </row>
    <row r="33" spans="1:5" s="8" customFormat="1" x14ac:dyDescent="0.25">
      <c r="A33" s="156"/>
      <c r="B33" s="27" t="s">
        <v>132</v>
      </c>
      <c r="C33" s="29">
        <f>C45+C65+C85+C109+C132</f>
        <v>1975354.1</v>
      </c>
      <c r="D33" s="29">
        <f t="shared" ref="D33:E33" si="22">D45+D65+D85+D109+D132</f>
        <v>2824427.2399999998</v>
      </c>
      <c r="E33" s="91">
        <f t="shared" si="22"/>
        <v>2665723.5136100003</v>
      </c>
    </row>
    <row r="34" spans="1:5" x14ac:dyDescent="0.25">
      <c r="A34" s="153" t="s">
        <v>35</v>
      </c>
      <c r="B34" s="27" t="s">
        <v>78</v>
      </c>
      <c r="C34" s="29">
        <v>20543.2</v>
      </c>
      <c r="D34" s="29">
        <f t="shared" ref="D34:E44" si="23">D46</f>
        <v>19942.7</v>
      </c>
      <c r="E34" s="91">
        <f t="shared" si="23"/>
        <v>18876.5</v>
      </c>
    </row>
    <row r="35" spans="1:5" x14ac:dyDescent="0.25">
      <c r="A35" s="153"/>
      <c r="B35" s="27" t="s">
        <v>62</v>
      </c>
      <c r="C35" s="29">
        <v>1123.9000000000001</v>
      </c>
      <c r="D35" s="29">
        <f t="shared" si="23"/>
        <v>1123.9000000000001</v>
      </c>
      <c r="E35" s="91">
        <f t="shared" si="23"/>
        <v>1117.4000000000001</v>
      </c>
    </row>
    <row r="36" spans="1:5" x14ac:dyDescent="0.25">
      <c r="A36" s="153"/>
      <c r="B36" s="27" t="s">
        <v>63</v>
      </c>
      <c r="C36" s="29">
        <v>936.3</v>
      </c>
      <c r="D36" s="29">
        <f t="shared" si="23"/>
        <v>1272.7</v>
      </c>
      <c r="E36" s="91">
        <f t="shared" si="23"/>
        <v>1218.4000000000001</v>
      </c>
    </row>
    <row r="37" spans="1:5" x14ac:dyDescent="0.25">
      <c r="A37" s="153"/>
      <c r="B37" s="27" t="s">
        <v>64</v>
      </c>
      <c r="C37" s="29">
        <v>2733.7</v>
      </c>
      <c r="D37" s="29">
        <f t="shared" si="23"/>
        <v>2242</v>
      </c>
      <c r="E37" s="91">
        <f t="shared" si="23"/>
        <v>2235.6999999999998</v>
      </c>
    </row>
    <row r="38" spans="1:5" s="10" customFormat="1" ht="32.25" customHeight="1" x14ac:dyDescent="0.25">
      <c r="A38" s="153"/>
      <c r="B38" s="27" t="s">
        <v>65</v>
      </c>
      <c r="C38" s="29">
        <v>1130.4000000000001</v>
      </c>
      <c r="D38" s="29">
        <f t="shared" si="23"/>
        <v>1364.1</v>
      </c>
      <c r="E38" s="91">
        <f t="shared" si="23"/>
        <v>1364.1</v>
      </c>
    </row>
    <row r="39" spans="1:5" s="10" customFormat="1" ht="49.5" customHeight="1" x14ac:dyDescent="0.25">
      <c r="A39" s="153"/>
      <c r="B39" s="27" t="s">
        <v>66</v>
      </c>
      <c r="C39" s="29">
        <v>6206.6</v>
      </c>
      <c r="D39" s="29">
        <f t="shared" si="23"/>
        <v>6206.6</v>
      </c>
      <c r="E39" s="91">
        <f t="shared" si="23"/>
        <v>5744.9</v>
      </c>
    </row>
    <row r="40" spans="1:5" x14ac:dyDescent="0.25">
      <c r="A40" s="153"/>
      <c r="B40" s="27" t="s">
        <v>67</v>
      </c>
      <c r="C40" s="29">
        <v>405.6</v>
      </c>
      <c r="D40" s="29">
        <f t="shared" si="23"/>
        <v>362</v>
      </c>
      <c r="E40" s="91">
        <f t="shared" si="23"/>
        <v>275.60000000000002</v>
      </c>
    </row>
    <row r="41" spans="1:5" x14ac:dyDescent="0.25">
      <c r="A41" s="153"/>
      <c r="B41" s="27" t="s">
        <v>68</v>
      </c>
      <c r="C41" s="29">
        <v>1763.5</v>
      </c>
      <c r="D41" s="29">
        <f t="shared" si="23"/>
        <v>1763.5</v>
      </c>
      <c r="E41" s="91">
        <f t="shared" si="23"/>
        <v>1706.3</v>
      </c>
    </row>
    <row r="42" spans="1:5" x14ac:dyDescent="0.25">
      <c r="A42" s="153"/>
      <c r="B42" s="27" t="s">
        <v>69</v>
      </c>
      <c r="C42" s="29">
        <v>448.6</v>
      </c>
      <c r="D42" s="29">
        <f t="shared" si="23"/>
        <v>448.6</v>
      </c>
      <c r="E42" s="91">
        <f t="shared" si="23"/>
        <v>448.6</v>
      </c>
    </row>
    <row r="43" spans="1:5" x14ac:dyDescent="0.25">
      <c r="A43" s="153"/>
      <c r="B43" s="27" t="s">
        <v>70</v>
      </c>
      <c r="C43" s="29">
        <v>891.3</v>
      </c>
      <c r="D43" s="29">
        <f t="shared" si="23"/>
        <v>811.3</v>
      </c>
      <c r="E43" s="91">
        <f t="shared" si="23"/>
        <v>757.7</v>
      </c>
    </row>
    <row r="44" spans="1:5" x14ac:dyDescent="0.25">
      <c r="A44" s="153"/>
      <c r="B44" s="27" t="s">
        <v>71</v>
      </c>
      <c r="C44" s="29">
        <v>1833.1</v>
      </c>
      <c r="D44" s="29">
        <f t="shared" si="23"/>
        <v>1448</v>
      </c>
      <c r="E44" s="91">
        <f t="shared" si="23"/>
        <v>1391.5</v>
      </c>
    </row>
    <row r="45" spans="1:5" x14ac:dyDescent="0.25">
      <c r="A45" s="153"/>
      <c r="B45" s="27" t="s">
        <v>72</v>
      </c>
      <c r="C45" s="29">
        <v>3070.2</v>
      </c>
      <c r="D45" s="29">
        <f>D57</f>
        <v>2900</v>
      </c>
      <c r="E45" s="91">
        <f>E57</f>
        <v>2616.3000000000002</v>
      </c>
    </row>
    <row r="46" spans="1:5" x14ac:dyDescent="0.25">
      <c r="A46" s="153" t="s">
        <v>38</v>
      </c>
      <c r="B46" s="27" t="s">
        <v>78</v>
      </c>
      <c r="C46" s="29">
        <v>20543.2</v>
      </c>
      <c r="D46" s="29">
        <v>19942.7</v>
      </c>
      <c r="E46" s="91">
        <v>18876.5</v>
      </c>
    </row>
    <row r="47" spans="1:5" x14ac:dyDescent="0.25">
      <c r="A47" s="153"/>
      <c r="B47" s="27" t="s">
        <v>62</v>
      </c>
      <c r="C47" s="29">
        <v>1123.9000000000001</v>
      </c>
      <c r="D47" s="29">
        <v>1123.9000000000001</v>
      </c>
      <c r="E47" s="91">
        <v>1117.4000000000001</v>
      </c>
    </row>
    <row r="48" spans="1:5" x14ac:dyDescent="0.25">
      <c r="A48" s="153"/>
      <c r="B48" s="27" t="s">
        <v>63</v>
      </c>
      <c r="C48" s="29">
        <v>936.3</v>
      </c>
      <c r="D48" s="29">
        <v>1272.7</v>
      </c>
      <c r="E48" s="91">
        <v>1218.4000000000001</v>
      </c>
    </row>
    <row r="49" spans="1:5" x14ac:dyDescent="0.25">
      <c r="A49" s="153"/>
      <c r="B49" s="27" t="s">
        <v>64</v>
      </c>
      <c r="C49" s="29">
        <v>2733.7</v>
      </c>
      <c r="D49" s="29">
        <v>2242</v>
      </c>
      <c r="E49" s="91">
        <v>2235.6999999999998</v>
      </c>
    </row>
    <row r="50" spans="1:5" x14ac:dyDescent="0.25">
      <c r="A50" s="153"/>
      <c r="B50" s="27" t="s">
        <v>65</v>
      </c>
      <c r="C50" s="29">
        <v>1130.4000000000001</v>
      </c>
      <c r="D50" s="29">
        <v>1364.1</v>
      </c>
      <c r="E50" s="91">
        <v>1364.1</v>
      </c>
    </row>
    <row r="51" spans="1:5" x14ac:dyDescent="0.25">
      <c r="A51" s="153"/>
      <c r="B51" s="27" t="s">
        <v>66</v>
      </c>
      <c r="C51" s="29">
        <v>6206.6</v>
      </c>
      <c r="D51" s="29">
        <v>6206.6</v>
      </c>
      <c r="E51" s="91">
        <v>5744.9</v>
      </c>
    </row>
    <row r="52" spans="1:5" x14ac:dyDescent="0.25">
      <c r="A52" s="153"/>
      <c r="B52" s="27" t="s">
        <v>67</v>
      </c>
      <c r="C52" s="29">
        <v>405.6</v>
      </c>
      <c r="D52" s="29">
        <v>362</v>
      </c>
      <c r="E52" s="91">
        <v>275.60000000000002</v>
      </c>
    </row>
    <row r="53" spans="1:5" x14ac:dyDescent="0.25">
      <c r="A53" s="153"/>
      <c r="B53" s="27" t="s">
        <v>68</v>
      </c>
      <c r="C53" s="29">
        <v>1763.5</v>
      </c>
      <c r="D53" s="29">
        <v>1763.5</v>
      </c>
      <c r="E53" s="91">
        <v>1706.3</v>
      </c>
    </row>
    <row r="54" spans="1:5" x14ac:dyDescent="0.25">
      <c r="A54" s="153"/>
      <c r="B54" s="27" t="s">
        <v>69</v>
      </c>
      <c r="C54" s="29">
        <v>448.6</v>
      </c>
      <c r="D54" s="29">
        <v>448.6</v>
      </c>
      <c r="E54" s="91">
        <v>448.6</v>
      </c>
    </row>
    <row r="55" spans="1:5" x14ac:dyDescent="0.25">
      <c r="A55" s="153"/>
      <c r="B55" s="27" t="s">
        <v>70</v>
      </c>
      <c r="C55" s="29">
        <v>891.3</v>
      </c>
      <c r="D55" s="29">
        <v>811.3</v>
      </c>
      <c r="E55" s="91">
        <v>757.7</v>
      </c>
    </row>
    <row r="56" spans="1:5" x14ac:dyDescent="0.25">
      <c r="A56" s="153"/>
      <c r="B56" s="27" t="s">
        <v>71</v>
      </c>
      <c r="C56" s="29">
        <v>1833.1</v>
      </c>
      <c r="D56" s="29">
        <v>1448</v>
      </c>
      <c r="E56" s="91">
        <v>1391.5</v>
      </c>
    </row>
    <row r="57" spans="1:5" x14ac:dyDescent="0.25">
      <c r="A57" s="153"/>
      <c r="B57" s="27" t="s">
        <v>72</v>
      </c>
      <c r="C57" s="29">
        <v>3070.2</v>
      </c>
      <c r="D57" s="29">
        <v>2900</v>
      </c>
      <c r="E57" s="91">
        <v>2616.3000000000002</v>
      </c>
    </row>
    <row r="58" spans="1:5" x14ac:dyDescent="0.25">
      <c r="A58" s="153" t="s">
        <v>80</v>
      </c>
      <c r="B58" s="27" t="s">
        <v>78</v>
      </c>
      <c r="C58" s="29">
        <v>3930048.4</v>
      </c>
      <c r="D58" s="31">
        <f t="shared" ref="D58:E64" si="24">D66</f>
        <v>6117563.2999999998</v>
      </c>
      <c r="E58" s="92">
        <f t="shared" si="24"/>
        <v>5539957.8328499999</v>
      </c>
    </row>
    <row r="59" spans="1:5" x14ac:dyDescent="0.25">
      <c r="A59" s="153"/>
      <c r="B59" s="27" t="s">
        <v>62</v>
      </c>
      <c r="C59" s="29">
        <v>162419.20000000001</v>
      </c>
      <c r="D59" s="31">
        <f t="shared" si="24"/>
        <v>219786.9</v>
      </c>
      <c r="E59" s="92">
        <f t="shared" si="24"/>
        <v>169617.25390000001</v>
      </c>
    </row>
    <row r="60" spans="1:5" x14ac:dyDescent="0.25">
      <c r="A60" s="153"/>
      <c r="B60" s="27" t="s">
        <v>64</v>
      </c>
      <c r="C60" s="29">
        <v>679022.7</v>
      </c>
      <c r="D60" s="31">
        <f t="shared" si="24"/>
        <v>1226321.8999999999</v>
      </c>
      <c r="E60" s="92">
        <f t="shared" si="24"/>
        <v>1128045.3899999999</v>
      </c>
    </row>
    <row r="61" spans="1:5" x14ac:dyDescent="0.25">
      <c r="A61" s="153"/>
      <c r="B61" s="27" t="s">
        <v>65</v>
      </c>
      <c r="C61" s="29">
        <v>533457.5</v>
      </c>
      <c r="D61" s="31">
        <f t="shared" si="24"/>
        <v>725206.2</v>
      </c>
      <c r="E61" s="92">
        <f t="shared" si="24"/>
        <v>616429.5</v>
      </c>
    </row>
    <row r="62" spans="1:5" x14ac:dyDescent="0.25">
      <c r="A62" s="153"/>
      <c r="B62" s="27" t="s">
        <v>66</v>
      </c>
      <c r="C62" s="29">
        <v>1048100.6</v>
      </c>
      <c r="D62" s="31">
        <f t="shared" si="24"/>
        <v>1980931.9</v>
      </c>
      <c r="E62" s="92">
        <f t="shared" si="24"/>
        <v>1802882.3529699999</v>
      </c>
    </row>
    <row r="63" spans="1:5" x14ac:dyDescent="0.25">
      <c r="A63" s="153"/>
      <c r="B63" s="27" t="s">
        <v>67</v>
      </c>
      <c r="C63" s="29">
        <v>98905.1</v>
      </c>
      <c r="D63" s="31">
        <f t="shared" si="24"/>
        <v>125306.9</v>
      </c>
      <c r="E63" s="92">
        <f t="shared" si="24"/>
        <v>124459.48647</v>
      </c>
    </row>
    <row r="64" spans="1:5" x14ac:dyDescent="0.25">
      <c r="A64" s="153"/>
      <c r="B64" s="27" t="s">
        <v>69</v>
      </c>
      <c r="C64" s="29">
        <v>119347.2</v>
      </c>
      <c r="D64" s="31">
        <f t="shared" si="24"/>
        <v>132749.29999999999</v>
      </c>
      <c r="E64" s="92">
        <f t="shared" si="24"/>
        <v>132749.29999999999</v>
      </c>
    </row>
    <row r="65" spans="1:5" x14ac:dyDescent="0.25">
      <c r="A65" s="153"/>
      <c r="B65" s="27" t="s">
        <v>72</v>
      </c>
      <c r="C65" s="29">
        <v>1288796.1000000001</v>
      </c>
      <c r="D65" s="31">
        <f>D73</f>
        <v>1707260.2</v>
      </c>
      <c r="E65" s="92">
        <f>E73</f>
        <v>1565774.5495100003</v>
      </c>
    </row>
    <row r="66" spans="1:5" x14ac:dyDescent="0.25">
      <c r="A66" s="153" t="s">
        <v>81</v>
      </c>
      <c r="B66" s="27" t="s">
        <v>78</v>
      </c>
      <c r="C66" s="29">
        <v>3930048.4</v>
      </c>
      <c r="D66" s="31">
        <v>6117563.2999999998</v>
      </c>
      <c r="E66" s="92">
        <v>5539957.8328499999</v>
      </c>
    </row>
    <row r="67" spans="1:5" x14ac:dyDescent="0.25">
      <c r="A67" s="153"/>
      <c r="B67" s="27" t="s">
        <v>62</v>
      </c>
      <c r="C67" s="29">
        <v>162419.20000000001</v>
      </c>
      <c r="D67" s="31">
        <v>219786.9</v>
      </c>
      <c r="E67" s="92">
        <v>169617.25390000001</v>
      </c>
    </row>
    <row r="68" spans="1:5" x14ac:dyDescent="0.25">
      <c r="A68" s="153"/>
      <c r="B68" s="27" t="s">
        <v>64</v>
      </c>
      <c r="C68" s="29">
        <v>679022.7</v>
      </c>
      <c r="D68" s="31">
        <v>1226321.8999999999</v>
      </c>
      <c r="E68" s="92">
        <v>1128045.3899999999</v>
      </c>
    </row>
    <row r="69" spans="1:5" x14ac:dyDescent="0.25">
      <c r="A69" s="153"/>
      <c r="B69" s="27" t="s">
        <v>65</v>
      </c>
      <c r="C69" s="29">
        <v>533457.5</v>
      </c>
      <c r="D69" s="31">
        <v>725206.2</v>
      </c>
      <c r="E69" s="92">
        <v>616429.5</v>
      </c>
    </row>
    <row r="70" spans="1:5" x14ac:dyDescent="0.25">
      <c r="A70" s="153"/>
      <c r="B70" s="27" t="s">
        <v>66</v>
      </c>
      <c r="C70" s="29">
        <v>1048100.6</v>
      </c>
      <c r="D70" s="31">
        <v>1980931.9</v>
      </c>
      <c r="E70" s="92">
        <v>1802882.3529699999</v>
      </c>
    </row>
    <row r="71" spans="1:5" x14ac:dyDescent="0.25">
      <c r="A71" s="153"/>
      <c r="B71" s="27" t="s">
        <v>67</v>
      </c>
      <c r="C71" s="29">
        <v>98905.1</v>
      </c>
      <c r="D71" s="31">
        <v>125306.9</v>
      </c>
      <c r="E71" s="92">
        <v>124459.48647</v>
      </c>
    </row>
    <row r="72" spans="1:5" x14ac:dyDescent="0.25">
      <c r="A72" s="153"/>
      <c r="B72" s="27" t="s">
        <v>69</v>
      </c>
      <c r="C72" s="29">
        <v>119347.2</v>
      </c>
      <c r="D72" s="31">
        <v>132749.29999999999</v>
      </c>
      <c r="E72" s="92">
        <v>132749.29999999999</v>
      </c>
    </row>
    <row r="73" spans="1:5" x14ac:dyDescent="0.25">
      <c r="A73" s="153"/>
      <c r="B73" s="27" t="s">
        <v>72</v>
      </c>
      <c r="C73" s="29">
        <v>1288796.1000000001</v>
      </c>
      <c r="D73" s="31">
        <v>1707260.2</v>
      </c>
      <c r="E73" s="92">
        <v>1565774.5495100003</v>
      </c>
    </row>
    <row r="74" spans="1:5" x14ac:dyDescent="0.25">
      <c r="A74" s="153" t="s">
        <v>82</v>
      </c>
      <c r="B74" s="27" t="s">
        <v>78</v>
      </c>
      <c r="C74" s="29">
        <v>4573014.0999999996</v>
      </c>
      <c r="D74" s="31">
        <v>5146052.7</v>
      </c>
      <c r="E74" s="92">
        <v>4872249.1609399999</v>
      </c>
    </row>
    <row r="75" spans="1:5" x14ac:dyDescent="0.25">
      <c r="A75" s="153"/>
      <c r="B75" s="27" t="s">
        <v>62</v>
      </c>
      <c r="C75" s="29">
        <v>70665.600000000006</v>
      </c>
      <c r="D75" s="31">
        <v>82107.600000000006</v>
      </c>
      <c r="E75" s="92">
        <v>81322.777090000003</v>
      </c>
    </row>
    <row r="76" spans="1:5" x14ac:dyDescent="0.25">
      <c r="A76" s="153"/>
      <c r="B76" s="27" t="s">
        <v>63</v>
      </c>
      <c r="C76" s="29">
        <v>191995</v>
      </c>
      <c r="D76" s="31">
        <v>224771.6</v>
      </c>
      <c r="E76" s="92">
        <v>223074.97363999998</v>
      </c>
    </row>
    <row r="77" spans="1:5" x14ac:dyDescent="0.25">
      <c r="A77" s="153"/>
      <c r="B77" s="27" t="s">
        <v>64</v>
      </c>
      <c r="C77" s="29">
        <v>839098.6</v>
      </c>
      <c r="D77" s="31">
        <v>825830.5</v>
      </c>
      <c r="E77" s="92">
        <v>814220.63717999996</v>
      </c>
    </row>
    <row r="78" spans="1:5" x14ac:dyDescent="0.25">
      <c r="A78" s="153"/>
      <c r="B78" s="27" t="s">
        <v>65</v>
      </c>
      <c r="C78" s="29">
        <v>255682.8</v>
      </c>
      <c r="D78" s="31">
        <v>185478.7</v>
      </c>
      <c r="E78" s="92">
        <v>118777.24574</v>
      </c>
    </row>
    <row r="79" spans="1:5" x14ac:dyDescent="0.25">
      <c r="A79" s="153"/>
      <c r="B79" s="27" t="s">
        <v>66</v>
      </c>
      <c r="C79" s="29">
        <v>844817.2</v>
      </c>
      <c r="D79" s="31">
        <v>724817.2</v>
      </c>
      <c r="E79" s="92">
        <v>594829.33494000009</v>
      </c>
    </row>
    <row r="80" spans="1:5" x14ac:dyDescent="0.25">
      <c r="A80" s="153"/>
      <c r="B80" s="27" t="s">
        <v>67</v>
      </c>
      <c r="C80" s="29">
        <v>119751.3</v>
      </c>
      <c r="D80" s="31">
        <v>749235.8</v>
      </c>
      <c r="E80" s="92">
        <v>746905.70689999999</v>
      </c>
    </row>
    <row r="81" spans="1:5" x14ac:dyDescent="0.25">
      <c r="A81" s="153"/>
      <c r="B81" s="27" t="s">
        <v>68</v>
      </c>
      <c r="C81" s="29">
        <v>633552.1</v>
      </c>
      <c r="D81" s="31">
        <v>163300</v>
      </c>
      <c r="E81" s="92">
        <v>163285.87432</v>
      </c>
    </row>
    <row r="82" spans="1:5" x14ac:dyDescent="0.25">
      <c r="A82" s="153"/>
      <c r="B82" s="27" t="s">
        <v>69</v>
      </c>
      <c r="C82" s="29">
        <v>31081.200000000001</v>
      </c>
      <c r="D82" s="31">
        <v>31081.200000000001</v>
      </c>
      <c r="E82" s="92">
        <v>24798.170309999998</v>
      </c>
    </row>
    <row r="83" spans="1:5" x14ac:dyDescent="0.25">
      <c r="A83" s="153"/>
      <c r="B83" s="27" t="s">
        <v>70</v>
      </c>
      <c r="C83" s="29">
        <v>445710.1</v>
      </c>
      <c r="D83" s="31">
        <v>524980.1</v>
      </c>
      <c r="E83" s="92">
        <v>487481.43820999999</v>
      </c>
    </row>
    <row r="84" spans="1:5" x14ac:dyDescent="0.25">
      <c r="A84" s="153"/>
      <c r="B84" s="27" t="s">
        <v>71</v>
      </c>
      <c r="C84" s="29">
        <v>475243.4</v>
      </c>
      <c r="D84" s="31">
        <v>538348.9</v>
      </c>
      <c r="E84" s="92">
        <v>538348.89850999997</v>
      </c>
    </row>
    <row r="85" spans="1:5" x14ac:dyDescent="0.25">
      <c r="A85" s="153"/>
      <c r="B85" s="27" t="s">
        <v>72</v>
      </c>
      <c r="C85" s="29">
        <v>665416.80000000005</v>
      </c>
      <c r="D85" s="31">
        <v>1096101.1000000001</v>
      </c>
      <c r="E85" s="92">
        <v>1079204.1040999999</v>
      </c>
    </row>
    <row r="86" spans="1:5" x14ac:dyDescent="0.25">
      <c r="A86" s="153" t="s">
        <v>83</v>
      </c>
      <c r="B86" s="27" t="s">
        <v>78</v>
      </c>
      <c r="C86" s="29">
        <v>4573014.0999999996</v>
      </c>
      <c r="D86" s="31">
        <v>5146052.7</v>
      </c>
      <c r="E86" s="92">
        <v>4872249.1609399999</v>
      </c>
    </row>
    <row r="87" spans="1:5" x14ac:dyDescent="0.25">
      <c r="A87" s="153"/>
      <c r="B87" s="27" t="s">
        <v>62</v>
      </c>
      <c r="C87" s="29">
        <v>70665.600000000006</v>
      </c>
      <c r="D87" s="31">
        <v>82107.600000000006</v>
      </c>
      <c r="E87" s="92">
        <v>81322.777090000003</v>
      </c>
    </row>
    <row r="88" spans="1:5" x14ac:dyDescent="0.25">
      <c r="A88" s="153"/>
      <c r="B88" s="27" t="s">
        <v>63</v>
      </c>
      <c r="C88" s="29">
        <v>191995</v>
      </c>
      <c r="D88" s="31">
        <v>224771.6</v>
      </c>
      <c r="E88" s="92">
        <v>223074.97363999998</v>
      </c>
    </row>
    <row r="89" spans="1:5" x14ac:dyDescent="0.25">
      <c r="A89" s="153"/>
      <c r="B89" s="27" t="s">
        <v>64</v>
      </c>
      <c r="C89" s="29">
        <v>839098.6</v>
      </c>
      <c r="D89" s="31">
        <v>825830.5</v>
      </c>
      <c r="E89" s="92">
        <v>814220.63717999996</v>
      </c>
    </row>
    <row r="90" spans="1:5" x14ac:dyDescent="0.25">
      <c r="A90" s="153"/>
      <c r="B90" s="27" t="s">
        <v>65</v>
      </c>
      <c r="C90" s="29">
        <v>255682.8</v>
      </c>
      <c r="D90" s="31">
        <v>185478.7</v>
      </c>
      <c r="E90" s="92">
        <v>118777.24574</v>
      </c>
    </row>
    <row r="91" spans="1:5" x14ac:dyDescent="0.25">
      <c r="A91" s="153"/>
      <c r="B91" s="27" t="s">
        <v>66</v>
      </c>
      <c r="C91" s="29">
        <v>844817.2</v>
      </c>
      <c r="D91" s="31">
        <v>724817.2</v>
      </c>
      <c r="E91" s="92">
        <v>594829.33494000009</v>
      </c>
    </row>
    <row r="92" spans="1:5" x14ac:dyDescent="0.25">
      <c r="A92" s="153"/>
      <c r="B92" s="27" t="s">
        <v>67</v>
      </c>
      <c r="C92" s="29">
        <v>119751.3</v>
      </c>
      <c r="D92" s="31">
        <v>749235.8</v>
      </c>
      <c r="E92" s="92">
        <v>746905.70689999999</v>
      </c>
    </row>
    <row r="93" spans="1:5" x14ac:dyDescent="0.25">
      <c r="A93" s="153"/>
      <c r="B93" s="27" t="s">
        <v>68</v>
      </c>
      <c r="C93" s="29">
        <v>633552.1</v>
      </c>
      <c r="D93" s="31">
        <v>163300</v>
      </c>
      <c r="E93" s="92">
        <v>163285.87432</v>
      </c>
    </row>
    <row r="94" spans="1:5" x14ac:dyDescent="0.25">
      <c r="A94" s="153"/>
      <c r="B94" s="27" t="s">
        <v>69</v>
      </c>
      <c r="C94" s="29">
        <v>31081.200000000001</v>
      </c>
      <c r="D94" s="29">
        <v>31081.200000000001</v>
      </c>
      <c r="E94" s="91">
        <v>24798.170309999998</v>
      </c>
    </row>
    <row r="95" spans="1:5" x14ac:dyDescent="0.25">
      <c r="A95" s="153"/>
      <c r="B95" s="27" t="s">
        <v>70</v>
      </c>
      <c r="C95" s="29">
        <v>445710.1</v>
      </c>
      <c r="D95" s="29">
        <v>524980.1</v>
      </c>
      <c r="E95" s="91">
        <v>487481.43820999999</v>
      </c>
    </row>
    <row r="96" spans="1:5" x14ac:dyDescent="0.25">
      <c r="A96" s="153"/>
      <c r="B96" s="27" t="s">
        <v>71</v>
      </c>
      <c r="C96" s="29">
        <v>475243.4</v>
      </c>
      <c r="D96" s="31">
        <v>538348.9</v>
      </c>
      <c r="E96" s="92">
        <v>538348.89850999997</v>
      </c>
    </row>
    <row r="97" spans="1:5" x14ac:dyDescent="0.25">
      <c r="A97" s="153"/>
      <c r="B97" s="27" t="s">
        <v>72</v>
      </c>
      <c r="C97" s="29">
        <v>665416.80000000005</v>
      </c>
      <c r="D97" s="31">
        <v>1096101.1000000001</v>
      </c>
      <c r="E97" s="92">
        <v>1079204.1040999999</v>
      </c>
    </row>
    <row r="98" spans="1:5" x14ac:dyDescent="0.25">
      <c r="A98" s="153" t="s">
        <v>84</v>
      </c>
      <c r="B98" s="27" t="s">
        <v>78</v>
      </c>
      <c r="C98" s="29">
        <v>310390.7</v>
      </c>
      <c r="D98" s="28">
        <v>316643.49</v>
      </c>
      <c r="E98" s="93">
        <v>315689.13999999996</v>
      </c>
    </row>
    <row r="99" spans="1:5" x14ac:dyDescent="0.25">
      <c r="A99" s="153"/>
      <c r="B99" s="27" t="s">
        <v>62</v>
      </c>
      <c r="C99" s="29">
        <v>9217.7999999999993</v>
      </c>
      <c r="D99" s="28">
        <v>9217.7999999999993</v>
      </c>
      <c r="E99" s="93">
        <v>8825.74</v>
      </c>
    </row>
    <row r="100" spans="1:5" x14ac:dyDescent="0.25">
      <c r="A100" s="153"/>
      <c r="B100" s="27" t="s">
        <v>63</v>
      </c>
      <c r="C100" s="29">
        <v>34401.699999999997</v>
      </c>
      <c r="D100" s="28">
        <v>35469.870000000003</v>
      </c>
      <c r="E100" s="93">
        <v>35403.4</v>
      </c>
    </row>
    <row r="101" spans="1:5" x14ac:dyDescent="0.25">
      <c r="A101" s="153"/>
      <c r="B101" s="27" t="s">
        <v>64</v>
      </c>
      <c r="C101" s="29">
        <v>49334</v>
      </c>
      <c r="D101" s="28">
        <v>49874</v>
      </c>
      <c r="E101" s="93">
        <v>49872.61</v>
      </c>
    </row>
    <row r="102" spans="1:5" x14ac:dyDescent="0.25">
      <c r="A102" s="153"/>
      <c r="B102" s="27" t="s">
        <v>65</v>
      </c>
      <c r="C102" s="29">
        <v>19297.099999999999</v>
      </c>
      <c r="D102" s="28">
        <v>19297.099999999999</v>
      </c>
      <c r="E102" s="93">
        <v>19245.78</v>
      </c>
    </row>
    <row r="103" spans="1:5" x14ac:dyDescent="0.25">
      <c r="A103" s="153"/>
      <c r="B103" s="27" t="s">
        <v>66</v>
      </c>
      <c r="C103" s="29">
        <v>74575.3</v>
      </c>
      <c r="D103" s="28">
        <v>76048.52</v>
      </c>
      <c r="E103" s="93">
        <v>76017.25</v>
      </c>
    </row>
    <row r="104" spans="1:5" x14ac:dyDescent="0.25">
      <c r="A104" s="153"/>
      <c r="B104" s="27" t="s">
        <v>67</v>
      </c>
      <c r="C104" s="29">
        <v>9361.4</v>
      </c>
      <c r="D104" s="28">
        <v>9892.6200000000008</v>
      </c>
      <c r="E104" s="93">
        <v>9638.66</v>
      </c>
    </row>
    <row r="105" spans="1:5" x14ac:dyDescent="0.25">
      <c r="A105" s="153"/>
      <c r="B105" s="27" t="s">
        <v>68</v>
      </c>
      <c r="C105" s="29">
        <v>37862</v>
      </c>
      <c r="D105" s="28">
        <v>38617</v>
      </c>
      <c r="E105" s="93">
        <v>38607.800000000003</v>
      </c>
    </row>
    <row r="106" spans="1:5" x14ac:dyDescent="0.25">
      <c r="A106" s="153"/>
      <c r="B106" s="27" t="s">
        <v>69</v>
      </c>
      <c r="C106" s="29">
        <v>2440.9</v>
      </c>
      <c r="D106" s="28">
        <v>2440.9</v>
      </c>
      <c r="E106" s="93">
        <v>2433.11</v>
      </c>
    </row>
    <row r="107" spans="1:5" x14ac:dyDescent="0.25">
      <c r="A107" s="153"/>
      <c r="B107" s="27" t="s">
        <v>70</v>
      </c>
      <c r="C107" s="29">
        <v>29677.9</v>
      </c>
      <c r="D107" s="28">
        <v>30900.79</v>
      </c>
      <c r="E107" s="93">
        <v>30811.35</v>
      </c>
    </row>
    <row r="108" spans="1:5" x14ac:dyDescent="0.25">
      <c r="A108" s="153"/>
      <c r="B108" s="27" t="s">
        <v>71</v>
      </c>
      <c r="C108" s="29">
        <v>26275.1</v>
      </c>
      <c r="D108" s="28">
        <v>26842.45</v>
      </c>
      <c r="E108" s="93">
        <v>26794.78</v>
      </c>
    </row>
    <row r="109" spans="1:5" x14ac:dyDescent="0.25">
      <c r="A109" s="153"/>
      <c r="B109" s="27" t="s">
        <v>72</v>
      </c>
      <c r="C109" s="29">
        <v>17947.5</v>
      </c>
      <c r="D109" s="28">
        <v>18042.439999999999</v>
      </c>
      <c r="E109" s="93">
        <v>18038.66</v>
      </c>
    </row>
    <row r="110" spans="1:5" x14ac:dyDescent="0.25">
      <c r="A110" s="153" t="s">
        <v>85</v>
      </c>
      <c r="B110" s="27" t="s">
        <v>78</v>
      </c>
      <c r="C110" s="29">
        <v>310390.7</v>
      </c>
      <c r="D110" s="28">
        <v>316643.49</v>
      </c>
      <c r="E110" s="93">
        <v>315689.13999999996</v>
      </c>
    </row>
    <row r="111" spans="1:5" x14ac:dyDescent="0.25">
      <c r="A111" s="153"/>
      <c r="B111" s="27" t="s">
        <v>62</v>
      </c>
      <c r="C111" s="29">
        <v>9217.7999999999993</v>
      </c>
      <c r="D111" s="28">
        <v>9217.7999999999993</v>
      </c>
      <c r="E111" s="93">
        <v>8825.74</v>
      </c>
    </row>
    <row r="112" spans="1:5" x14ac:dyDescent="0.25">
      <c r="A112" s="153"/>
      <c r="B112" s="27" t="s">
        <v>63</v>
      </c>
      <c r="C112" s="29">
        <v>34401.699999999997</v>
      </c>
      <c r="D112" s="28">
        <v>35469.870000000003</v>
      </c>
      <c r="E112" s="93">
        <v>35403.4</v>
      </c>
    </row>
    <row r="113" spans="1:5" x14ac:dyDescent="0.25">
      <c r="A113" s="153"/>
      <c r="B113" s="27" t="s">
        <v>64</v>
      </c>
      <c r="C113" s="29">
        <v>49334</v>
      </c>
      <c r="D113" s="28">
        <v>49874</v>
      </c>
      <c r="E113" s="93">
        <v>49872.61</v>
      </c>
    </row>
    <row r="114" spans="1:5" x14ac:dyDescent="0.25">
      <c r="A114" s="153"/>
      <c r="B114" s="27" t="s">
        <v>65</v>
      </c>
      <c r="C114" s="29">
        <v>19297.099999999999</v>
      </c>
      <c r="D114" s="28">
        <v>19297.099999999999</v>
      </c>
      <c r="E114" s="93">
        <v>19245.78</v>
      </c>
    </row>
    <row r="115" spans="1:5" x14ac:dyDescent="0.25">
      <c r="A115" s="153"/>
      <c r="B115" s="27" t="s">
        <v>66</v>
      </c>
      <c r="C115" s="29">
        <v>74575.3</v>
      </c>
      <c r="D115" s="28">
        <v>76048.52</v>
      </c>
      <c r="E115" s="93">
        <v>76017.25</v>
      </c>
    </row>
    <row r="116" spans="1:5" x14ac:dyDescent="0.25">
      <c r="A116" s="153"/>
      <c r="B116" s="27" t="s">
        <v>67</v>
      </c>
      <c r="C116" s="29">
        <v>9361.4</v>
      </c>
      <c r="D116" s="28">
        <v>9892.6200000000008</v>
      </c>
      <c r="E116" s="93">
        <v>9638.66</v>
      </c>
    </row>
    <row r="117" spans="1:5" x14ac:dyDescent="0.25">
      <c r="A117" s="153"/>
      <c r="B117" s="27" t="s">
        <v>68</v>
      </c>
      <c r="C117" s="29">
        <v>37862</v>
      </c>
      <c r="D117" s="28">
        <v>38617</v>
      </c>
      <c r="E117" s="93">
        <v>38607.800000000003</v>
      </c>
    </row>
    <row r="118" spans="1:5" x14ac:dyDescent="0.25">
      <c r="A118" s="153"/>
      <c r="B118" s="27" t="s">
        <v>69</v>
      </c>
      <c r="C118" s="29">
        <v>2440.9</v>
      </c>
      <c r="D118" s="28">
        <v>2440.9</v>
      </c>
      <c r="E118" s="93">
        <v>2433.11</v>
      </c>
    </row>
    <row r="119" spans="1:5" x14ac:dyDescent="0.25">
      <c r="A119" s="153"/>
      <c r="B119" s="27" t="s">
        <v>70</v>
      </c>
      <c r="C119" s="29">
        <v>29677.9</v>
      </c>
      <c r="D119" s="28">
        <v>30900.79</v>
      </c>
      <c r="E119" s="93">
        <v>30811.35</v>
      </c>
    </row>
    <row r="120" spans="1:5" x14ac:dyDescent="0.25">
      <c r="A120" s="153"/>
      <c r="B120" s="27" t="s">
        <v>71</v>
      </c>
      <c r="C120" s="29">
        <v>26275.1</v>
      </c>
      <c r="D120" s="28">
        <v>26842.45</v>
      </c>
      <c r="E120" s="93">
        <v>26794.78</v>
      </c>
    </row>
    <row r="121" spans="1:5" x14ac:dyDescent="0.25">
      <c r="A121" s="153"/>
      <c r="B121" s="27" t="s">
        <v>72</v>
      </c>
      <c r="C121" s="29">
        <v>17947.5</v>
      </c>
      <c r="D121" s="28">
        <v>18042.439999999999</v>
      </c>
      <c r="E121" s="93">
        <v>18038.66</v>
      </c>
    </row>
    <row r="122" spans="1:5" x14ac:dyDescent="0.25">
      <c r="A122" s="153" t="s">
        <v>86</v>
      </c>
      <c r="B122" s="27" t="s">
        <v>78</v>
      </c>
      <c r="C122" s="29">
        <v>618.9</v>
      </c>
      <c r="D122" s="29">
        <v>618.9</v>
      </c>
      <c r="E122" s="91">
        <v>323.60000000000002</v>
      </c>
    </row>
    <row r="123" spans="1:5" x14ac:dyDescent="0.25">
      <c r="A123" s="153"/>
      <c r="B123" s="27" t="s">
        <v>62</v>
      </c>
      <c r="C123" s="29">
        <v>56.8</v>
      </c>
      <c r="D123" s="29">
        <v>56.8</v>
      </c>
      <c r="E123" s="91"/>
    </row>
    <row r="124" spans="1:5" x14ac:dyDescent="0.25">
      <c r="A124" s="153"/>
      <c r="B124" s="27" t="s">
        <v>63</v>
      </c>
      <c r="C124" s="29">
        <v>42.2</v>
      </c>
      <c r="D124" s="29">
        <v>42.2</v>
      </c>
      <c r="E124" s="91">
        <v>16</v>
      </c>
    </row>
    <row r="125" spans="1:5" x14ac:dyDescent="0.25">
      <c r="A125" s="153"/>
      <c r="B125" s="27" t="s">
        <v>64</v>
      </c>
      <c r="C125" s="29">
        <v>42.2</v>
      </c>
      <c r="D125" s="29">
        <v>42.2</v>
      </c>
      <c r="E125" s="91">
        <v>42.1</v>
      </c>
    </row>
    <row r="126" spans="1:5" x14ac:dyDescent="0.25">
      <c r="A126" s="153"/>
      <c r="B126" s="27" t="s">
        <v>65</v>
      </c>
      <c r="C126" s="29">
        <v>26.3</v>
      </c>
      <c r="D126" s="29">
        <v>26.3</v>
      </c>
      <c r="E126" s="91"/>
    </row>
    <row r="127" spans="1:5" x14ac:dyDescent="0.25">
      <c r="A127" s="153"/>
      <c r="B127" s="27" t="s">
        <v>66</v>
      </c>
      <c r="C127" s="29">
        <v>80.5</v>
      </c>
      <c r="D127" s="29">
        <v>80.5</v>
      </c>
      <c r="E127" s="91">
        <v>79.400000000000006</v>
      </c>
    </row>
    <row r="128" spans="1:5" x14ac:dyDescent="0.25">
      <c r="A128" s="153"/>
      <c r="B128" s="27" t="s">
        <v>67</v>
      </c>
      <c r="C128" s="29">
        <v>56.8</v>
      </c>
      <c r="D128" s="29">
        <v>56.8</v>
      </c>
      <c r="E128" s="91"/>
    </row>
    <row r="129" spans="1:5" x14ac:dyDescent="0.25">
      <c r="A129" s="153"/>
      <c r="B129" s="27" t="s">
        <v>69</v>
      </c>
      <c r="C129" s="29">
        <v>56.8</v>
      </c>
      <c r="D129" s="29">
        <v>56.8</v>
      </c>
      <c r="E129" s="91"/>
    </row>
    <row r="130" spans="1:5" x14ac:dyDescent="0.25">
      <c r="A130" s="153"/>
      <c r="B130" s="27" t="s">
        <v>70</v>
      </c>
      <c r="C130" s="29">
        <v>32.200000000000003</v>
      </c>
      <c r="D130" s="29">
        <v>32.200000000000003</v>
      </c>
      <c r="E130" s="91">
        <v>32.1</v>
      </c>
    </row>
    <row r="131" spans="1:5" x14ac:dyDescent="0.25">
      <c r="A131" s="153"/>
      <c r="B131" s="27" t="s">
        <v>71</v>
      </c>
      <c r="C131" s="29">
        <v>101.6</v>
      </c>
      <c r="D131" s="29">
        <v>101.6</v>
      </c>
      <c r="E131" s="91">
        <v>64.099999999999994</v>
      </c>
    </row>
    <row r="132" spans="1:5" x14ac:dyDescent="0.25">
      <c r="A132" s="153"/>
      <c r="B132" s="27" t="s">
        <v>72</v>
      </c>
      <c r="C132" s="29">
        <v>123.5</v>
      </c>
      <c r="D132" s="29">
        <v>123.5</v>
      </c>
      <c r="E132" s="91">
        <v>89.9</v>
      </c>
    </row>
    <row r="133" spans="1:5" x14ac:dyDescent="0.25">
      <c r="A133" s="153" t="s">
        <v>87</v>
      </c>
      <c r="B133" s="27" t="s">
        <v>78</v>
      </c>
      <c r="C133" s="29">
        <v>618.9</v>
      </c>
      <c r="D133" s="29">
        <v>618.9</v>
      </c>
      <c r="E133" s="91">
        <v>323.60000000000002</v>
      </c>
    </row>
    <row r="134" spans="1:5" x14ac:dyDescent="0.25">
      <c r="A134" s="153"/>
      <c r="B134" s="27" t="s">
        <v>62</v>
      </c>
      <c r="C134" s="29">
        <v>56.8</v>
      </c>
      <c r="D134" s="29">
        <v>56.8</v>
      </c>
      <c r="E134" s="91"/>
    </row>
    <row r="135" spans="1:5" x14ac:dyDescent="0.25">
      <c r="A135" s="153"/>
      <c r="B135" s="27" t="s">
        <v>63</v>
      </c>
      <c r="C135" s="29">
        <v>42.2</v>
      </c>
      <c r="D135" s="29">
        <v>42.2</v>
      </c>
      <c r="E135" s="91">
        <v>16</v>
      </c>
    </row>
    <row r="136" spans="1:5" x14ac:dyDescent="0.25">
      <c r="A136" s="153"/>
      <c r="B136" s="27" t="s">
        <v>64</v>
      </c>
      <c r="C136" s="29">
        <v>42.2</v>
      </c>
      <c r="D136" s="29">
        <v>42.2</v>
      </c>
      <c r="E136" s="91">
        <v>42.1</v>
      </c>
    </row>
    <row r="137" spans="1:5" x14ac:dyDescent="0.25">
      <c r="A137" s="153"/>
      <c r="B137" s="27" t="s">
        <v>65</v>
      </c>
      <c r="C137" s="29">
        <v>26.3</v>
      </c>
      <c r="D137" s="29">
        <v>26.3</v>
      </c>
      <c r="E137" s="91"/>
    </row>
    <row r="138" spans="1:5" x14ac:dyDescent="0.25">
      <c r="A138" s="153"/>
      <c r="B138" s="27" t="s">
        <v>66</v>
      </c>
      <c r="C138" s="29">
        <v>80.5</v>
      </c>
      <c r="D138" s="29">
        <v>80.5</v>
      </c>
      <c r="E138" s="91">
        <v>79.400000000000006</v>
      </c>
    </row>
    <row r="139" spans="1:5" x14ac:dyDescent="0.25">
      <c r="A139" s="153"/>
      <c r="B139" s="27" t="s">
        <v>67</v>
      </c>
      <c r="C139" s="29">
        <v>56.8</v>
      </c>
      <c r="D139" s="29">
        <v>56.8</v>
      </c>
      <c r="E139" s="91"/>
    </row>
    <row r="140" spans="1:5" x14ac:dyDescent="0.25">
      <c r="A140" s="153"/>
      <c r="B140" s="27" t="s">
        <v>69</v>
      </c>
      <c r="C140" s="29">
        <v>56.8</v>
      </c>
      <c r="D140" s="29">
        <v>56.8</v>
      </c>
      <c r="E140" s="91"/>
    </row>
    <row r="141" spans="1:5" x14ac:dyDescent="0.25">
      <c r="A141" s="153"/>
      <c r="B141" s="27" t="s">
        <v>70</v>
      </c>
      <c r="C141" s="29">
        <v>32.200000000000003</v>
      </c>
      <c r="D141" s="29">
        <v>32.200000000000003</v>
      </c>
      <c r="E141" s="91">
        <v>32.1</v>
      </c>
    </row>
    <row r="142" spans="1:5" x14ac:dyDescent="0.25">
      <c r="A142" s="153"/>
      <c r="B142" s="27" t="s">
        <v>71</v>
      </c>
      <c r="C142" s="29">
        <v>101.6</v>
      </c>
      <c r="D142" s="29">
        <v>101.6</v>
      </c>
      <c r="E142" s="91">
        <v>64.099999999999994</v>
      </c>
    </row>
    <row r="143" spans="1:5" x14ac:dyDescent="0.25">
      <c r="A143" s="153"/>
      <c r="B143" s="27" t="s">
        <v>72</v>
      </c>
      <c r="C143" s="29">
        <v>123.5</v>
      </c>
      <c r="D143" s="29">
        <v>123.5</v>
      </c>
      <c r="E143" s="91">
        <v>89.9</v>
      </c>
    </row>
    <row r="144" spans="1:5" x14ac:dyDescent="0.25">
      <c r="A144" s="153" t="s">
        <v>88</v>
      </c>
      <c r="B144" s="27" t="s">
        <v>78</v>
      </c>
      <c r="C144" s="29">
        <v>28953973</v>
      </c>
      <c r="D144" s="29">
        <f t="shared" ref="D144:E155" si="25">D156+D180+D204</f>
        <v>17853421.186159998</v>
      </c>
      <c r="E144" s="91">
        <f t="shared" si="25"/>
        <v>16204051.446549999</v>
      </c>
    </row>
    <row r="145" spans="1:5" x14ac:dyDescent="0.25">
      <c r="A145" s="153"/>
      <c r="B145" s="27" t="s">
        <v>62</v>
      </c>
      <c r="C145" s="29">
        <v>378204.69999999995</v>
      </c>
      <c r="D145" s="29">
        <f t="shared" si="25"/>
        <v>377648.10000000009</v>
      </c>
      <c r="E145" s="91">
        <f t="shared" si="25"/>
        <v>358369.15745</v>
      </c>
    </row>
    <row r="146" spans="1:5" x14ac:dyDescent="0.25">
      <c r="A146" s="153"/>
      <c r="B146" s="27" t="s">
        <v>63</v>
      </c>
      <c r="C146" s="29">
        <v>677791.5</v>
      </c>
      <c r="D146" s="29">
        <f t="shared" si="25"/>
        <v>859139.70000000007</v>
      </c>
      <c r="E146" s="91">
        <f t="shared" si="25"/>
        <v>848991.44446999999</v>
      </c>
    </row>
    <row r="147" spans="1:5" x14ac:dyDescent="0.25">
      <c r="A147" s="153"/>
      <c r="B147" s="27" t="s">
        <v>64</v>
      </c>
      <c r="C147" s="29">
        <v>3213046.3</v>
      </c>
      <c r="D147" s="29">
        <f t="shared" si="25"/>
        <v>3407521.39</v>
      </c>
      <c r="E147" s="91">
        <f t="shared" si="25"/>
        <v>3140794.0938200001</v>
      </c>
    </row>
    <row r="148" spans="1:5" x14ac:dyDescent="0.25">
      <c r="A148" s="153"/>
      <c r="B148" s="27" t="s">
        <v>65</v>
      </c>
      <c r="C148" s="29">
        <v>962642.1</v>
      </c>
      <c r="D148" s="29">
        <f t="shared" si="25"/>
        <v>993843.19999999995</v>
      </c>
      <c r="E148" s="91">
        <f t="shared" si="25"/>
        <v>917590.76751000003</v>
      </c>
    </row>
    <row r="149" spans="1:5" x14ac:dyDescent="0.25">
      <c r="A149" s="153"/>
      <c r="B149" s="27" t="s">
        <v>66</v>
      </c>
      <c r="C149" s="29">
        <v>3172416.1999999997</v>
      </c>
      <c r="D149" s="29">
        <f t="shared" si="25"/>
        <v>3848235.67</v>
      </c>
      <c r="E149" s="91">
        <f t="shared" si="25"/>
        <v>3397102.06115</v>
      </c>
    </row>
    <row r="150" spans="1:5" x14ac:dyDescent="0.25">
      <c r="A150" s="153"/>
      <c r="B150" s="27" t="s">
        <v>67</v>
      </c>
      <c r="C150" s="29">
        <v>578525.5</v>
      </c>
      <c r="D150" s="29">
        <f t="shared" si="25"/>
        <v>442722.19999999995</v>
      </c>
      <c r="E150" s="91">
        <f t="shared" si="25"/>
        <v>380819.51835999999</v>
      </c>
    </row>
    <row r="151" spans="1:5" x14ac:dyDescent="0.25">
      <c r="A151" s="153"/>
      <c r="B151" s="27" t="s">
        <v>68</v>
      </c>
      <c r="C151" s="29">
        <v>1465344.9</v>
      </c>
      <c r="D151" s="29">
        <f t="shared" si="25"/>
        <v>1739451.4</v>
      </c>
      <c r="E151" s="91">
        <f t="shared" si="25"/>
        <v>1592171.0512900003</v>
      </c>
    </row>
    <row r="152" spans="1:5" x14ac:dyDescent="0.25">
      <c r="A152" s="153"/>
      <c r="B152" s="27" t="s">
        <v>69</v>
      </c>
      <c r="C152" s="29">
        <v>83610</v>
      </c>
      <c r="D152" s="29">
        <f t="shared" si="25"/>
        <v>119805.13616000001</v>
      </c>
      <c r="E152" s="91">
        <f t="shared" si="25"/>
        <v>108752.6268</v>
      </c>
    </row>
    <row r="153" spans="1:5" x14ac:dyDescent="0.25">
      <c r="A153" s="153"/>
      <c r="B153" s="27" t="s">
        <v>70</v>
      </c>
      <c r="C153" s="29">
        <v>1231417.5</v>
      </c>
      <c r="D153" s="29">
        <f t="shared" si="25"/>
        <v>1758032.4899999998</v>
      </c>
      <c r="E153" s="91">
        <f t="shared" si="25"/>
        <v>1539980.0376799998</v>
      </c>
    </row>
    <row r="154" spans="1:5" x14ac:dyDescent="0.25">
      <c r="A154" s="153"/>
      <c r="B154" s="27" t="s">
        <v>71</v>
      </c>
      <c r="C154" s="29">
        <v>1812555.7000000002</v>
      </c>
      <c r="D154" s="29">
        <f t="shared" si="25"/>
        <v>2213756</v>
      </c>
      <c r="E154" s="91">
        <f t="shared" si="25"/>
        <v>1939472.5206599999</v>
      </c>
    </row>
    <row r="155" spans="1:5" x14ac:dyDescent="0.25">
      <c r="A155" s="153"/>
      <c r="B155" s="27" t="s">
        <v>72</v>
      </c>
      <c r="C155" s="29">
        <v>1608710.4</v>
      </c>
      <c r="D155" s="29">
        <f t="shared" si="25"/>
        <v>2093265.9</v>
      </c>
      <c r="E155" s="91">
        <f t="shared" si="25"/>
        <v>1980008.1673599998</v>
      </c>
    </row>
    <row r="156" spans="1:5" x14ac:dyDescent="0.25">
      <c r="A156" s="153" t="s">
        <v>89</v>
      </c>
      <c r="B156" s="27" t="s">
        <v>78</v>
      </c>
      <c r="C156" s="29">
        <v>6169171.4000000004</v>
      </c>
      <c r="D156" s="29">
        <v>5563383.4961599996</v>
      </c>
      <c r="E156" s="91">
        <v>5478671.8136</v>
      </c>
    </row>
    <row r="157" spans="1:5" x14ac:dyDescent="0.25">
      <c r="A157" s="153"/>
      <c r="B157" s="27" t="s">
        <v>62</v>
      </c>
      <c r="C157" s="29">
        <v>89759.5</v>
      </c>
      <c r="D157" s="29">
        <v>71719.600000000006</v>
      </c>
      <c r="E157" s="91">
        <v>70822.820550000004</v>
      </c>
    </row>
    <row r="158" spans="1:5" x14ac:dyDescent="0.25">
      <c r="A158" s="153"/>
      <c r="B158" s="27" t="s">
        <v>63</v>
      </c>
      <c r="C158" s="29">
        <v>353428.6</v>
      </c>
      <c r="D158" s="29">
        <v>326836.10000000003</v>
      </c>
      <c r="E158" s="91">
        <v>326582.65934000001</v>
      </c>
    </row>
    <row r="159" spans="1:5" x14ac:dyDescent="0.25">
      <c r="A159" s="153"/>
      <c r="B159" s="27" t="s">
        <v>64</v>
      </c>
      <c r="C159" s="29">
        <v>769034.9</v>
      </c>
      <c r="D159" s="29">
        <v>700660.99</v>
      </c>
      <c r="E159" s="91">
        <v>700478.96074000001</v>
      </c>
    </row>
    <row r="160" spans="1:5" x14ac:dyDescent="0.25">
      <c r="A160" s="153"/>
      <c r="B160" s="27" t="s">
        <v>65</v>
      </c>
      <c r="C160" s="29">
        <v>210270.7</v>
      </c>
      <c r="D160" s="29">
        <v>188616.30000000002</v>
      </c>
      <c r="E160" s="91">
        <v>188129.60191</v>
      </c>
    </row>
    <row r="161" spans="1:5" x14ac:dyDescent="0.25">
      <c r="A161" s="153"/>
      <c r="B161" s="27" t="s">
        <v>66</v>
      </c>
      <c r="C161" s="29">
        <v>1126331.3999999999</v>
      </c>
      <c r="D161" s="29">
        <v>988795.6</v>
      </c>
      <c r="E161" s="91">
        <v>978473.85083000001</v>
      </c>
    </row>
    <row r="162" spans="1:5" x14ac:dyDescent="0.25">
      <c r="A162" s="153"/>
      <c r="B162" s="27" t="s">
        <v>67</v>
      </c>
      <c r="C162" s="29">
        <v>164110.6</v>
      </c>
      <c r="D162" s="29">
        <v>121091.3</v>
      </c>
      <c r="E162" s="91">
        <v>111938.28095</v>
      </c>
    </row>
    <row r="163" spans="1:5" x14ac:dyDescent="0.25">
      <c r="A163" s="153"/>
      <c r="B163" s="27" t="s">
        <v>68</v>
      </c>
      <c r="C163" s="29">
        <v>594363.9</v>
      </c>
      <c r="D163" s="29">
        <v>498054.7</v>
      </c>
      <c r="E163" s="91">
        <v>490283.54151000001</v>
      </c>
    </row>
    <row r="164" spans="1:5" x14ac:dyDescent="0.25">
      <c r="A164" s="153"/>
      <c r="B164" s="27" t="s">
        <v>69</v>
      </c>
      <c r="C164" s="29">
        <v>51797.7</v>
      </c>
      <c r="D164" s="29">
        <v>42313.406160000006</v>
      </c>
      <c r="E164" s="91">
        <v>42269.563020000001</v>
      </c>
    </row>
    <row r="165" spans="1:5" x14ac:dyDescent="0.25">
      <c r="A165" s="153"/>
      <c r="B165" s="27" t="s">
        <v>70</v>
      </c>
      <c r="C165" s="29">
        <v>896161.5</v>
      </c>
      <c r="D165" s="29">
        <v>848654.7</v>
      </c>
      <c r="E165" s="91">
        <v>844503.4625599999</v>
      </c>
    </row>
    <row r="166" spans="1:5" x14ac:dyDescent="0.25">
      <c r="A166" s="153"/>
      <c r="B166" s="27" t="s">
        <v>71</v>
      </c>
      <c r="C166" s="29">
        <v>964458.1</v>
      </c>
      <c r="D166" s="29">
        <v>888316.7</v>
      </c>
      <c r="E166" s="91">
        <v>846119.74342000007</v>
      </c>
    </row>
    <row r="167" spans="1:5" x14ac:dyDescent="0.25">
      <c r="A167" s="153"/>
      <c r="B167" s="27" t="s">
        <v>72</v>
      </c>
      <c r="C167" s="29">
        <v>949454.5</v>
      </c>
      <c r="D167" s="29">
        <v>888324.1</v>
      </c>
      <c r="E167" s="91">
        <v>879069.32877000002</v>
      </c>
    </row>
    <row r="168" spans="1:5" x14ac:dyDescent="0.25">
      <c r="A168" s="153" t="s">
        <v>90</v>
      </c>
      <c r="B168" s="27" t="s">
        <v>78</v>
      </c>
      <c r="C168" s="29">
        <v>6169171.4000000004</v>
      </c>
      <c r="D168" s="29">
        <v>5563383.4961599996</v>
      </c>
      <c r="E168" s="91">
        <v>5478671.8136</v>
      </c>
    </row>
    <row r="169" spans="1:5" x14ac:dyDescent="0.25">
      <c r="A169" s="153"/>
      <c r="B169" s="27" t="s">
        <v>62</v>
      </c>
      <c r="C169" s="29">
        <v>89759.5</v>
      </c>
      <c r="D169" s="29">
        <v>71719.600000000006</v>
      </c>
      <c r="E169" s="91">
        <v>70822.820550000004</v>
      </c>
    </row>
    <row r="170" spans="1:5" x14ac:dyDescent="0.25">
      <c r="A170" s="153"/>
      <c r="B170" s="27" t="s">
        <v>63</v>
      </c>
      <c r="C170" s="29">
        <v>353428.6</v>
      </c>
      <c r="D170" s="29">
        <v>326836.10000000003</v>
      </c>
      <c r="E170" s="91">
        <v>326582.65934000001</v>
      </c>
    </row>
    <row r="171" spans="1:5" x14ac:dyDescent="0.25">
      <c r="A171" s="153"/>
      <c r="B171" s="27" t="s">
        <v>64</v>
      </c>
      <c r="C171" s="29">
        <v>769034.9</v>
      </c>
      <c r="D171" s="29">
        <v>700660.99</v>
      </c>
      <c r="E171" s="91">
        <v>700478.96074000001</v>
      </c>
    </row>
    <row r="172" spans="1:5" x14ac:dyDescent="0.25">
      <c r="A172" s="153"/>
      <c r="B172" s="27" t="s">
        <v>65</v>
      </c>
      <c r="C172" s="29">
        <v>210270.7</v>
      </c>
      <c r="D172" s="29">
        <v>188616.30000000002</v>
      </c>
      <c r="E172" s="91">
        <v>188129.60191</v>
      </c>
    </row>
    <row r="173" spans="1:5" x14ac:dyDescent="0.25">
      <c r="A173" s="153"/>
      <c r="B173" s="27" t="s">
        <v>66</v>
      </c>
      <c r="C173" s="29">
        <v>1126331.3999999999</v>
      </c>
      <c r="D173" s="29">
        <v>988795.6</v>
      </c>
      <c r="E173" s="91">
        <v>978473.85083000001</v>
      </c>
    </row>
    <row r="174" spans="1:5" x14ac:dyDescent="0.25">
      <c r="A174" s="153"/>
      <c r="B174" s="27" t="s">
        <v>67</v>
      </c>
      <c r="C174" s="29">
        <v>164110.6</v>
      </c>
      <c r="D174" s="29">
        <v>121091.3</v>
      </c>
      <c r="E174" s="91">
        <v>111938.28095</v>
      </c>
    </row>
    <row r="175" spans="1:5" x14ac:dyDescent="0.25">
      <c r="A175" s="153"/>
      <c r="B175" s="27" t="s">
        <v>68</v>
      </c>
      <c r="C175" s="29">
        <v>594363.9</v>
      </c>
      <c r="D175" s="29">
        <v>498054.7</v>
      </c>
      <c r="E175" s="91">
        <v>490283.54151000001</v>
      </c>
    </row>
    <row r="176" spans="1:5" x14ac:dyDescent="0.25">
      <c r="A176" s="153"/>
      <c r="B176" s="27" t="s">
        <v>69</v>
      </c>
      <c r="C176" s="29">
        <v>51797.7</v>
      </c>
      <c r="D176" s="29">
        <v>42313.406160000006</v>
      </c>
      <c r="E176" s="91">
        <v>42269.563020000001</v>
      </c>
    </row>
    <row r="177" spans="1:5" x14ac:dyDescent="0.25">
      <c r="A177" s="153"/>
      <c r="B177" s="27" t="s">
        <v>70</v>
      </c>
      <c r="C177" s="29">
        <v>896161.5</v>
      </c>
      <c r="D177" s="29">
        <v>848654.7</v>
      </c>
      <c r="E177" s="91">
        <v>844503.4625599999</v>
      </c>
    </row>
    <row r="178" spans="1:5" x14ac:dyDescent="0.25">
      <c r="A178" s="153"/>
      <c r="B178" s="27" t="s">
        <v>71</v>
      </c>
      <c r="C178" s="29">
        <v>964458.1</v>
      </c>
      <c r="D178" s="29">
        <v>888316.7</v>
      </c>
      <c r="E178" s="91">
        <v>846119.74342000007</v>
      </c>
    </row>
    <row r="179" spans="1:5" x14ac:dyDescent="0.25">
      <c r="A179" s="153"/>
      <c r="B179" s="27" t="s">
        <v>72</v>
      </c>
      <c r="C179" s="29">
        <v>949454.5</v>
      </c>
      <c r="D179" s="29">
        <v>888324.1</v>
      </c>
      <c r="E179" s="91">
        <v>879069.32877000002</v>
      </c>
    </row>
    <row r="180" spans="1:5" x14ac:dyDescent="0.25">
      <c r="A180" s="153" t="s">
        <v>91</v>
      </c>
      <c r="B180" s="27" t="s">
        <v>78</v>
      </c>
      <c r="C180" s="29">
        <v>1422076.7</v>
      </c>
      <c r="D180" s="29">
        <v>1403573.7</v>
      </c>
      <c r="E180" s="91">
        <v>1294284.5</v>
      </c>
    </row>
    <row r="181" spans="1:5" x14ac:dyDescent="0.25">
      <c r="A181" s="153"/>
      <c r="B181" s="27" t="s">
        <v>62</v>
      </c>
      <c r="C181" s="29">
        <v>7520.1</v>
      </c>
      <c r="D181" s="29">
        <v>7141.5</v>
      </c>
      <c r="E181" s="91">
        <v>7141.5</v>
      </c>
    </row>
    <row r="182" spans="1:5" x14ac:dyDescent="0.25">
      <c r="A182" s="153"/>
      <c r="B182" s="27" t="s">
        <v>63</v>
      </c>
      <c r="C182" s="29">
        <v>20558.3</v>
      </c>
      <c r="D182" s="29">
        <v>19553.2</v>
      </c>
      <c r="E182" s="91">
        <v>18051.8</v>
      </c>
    </row>
    <row r="183" spans="1:5" x14ac:dyDescent="0.25">
      <c r="A183" s="153"/>
      <c r="B183" s="27" t="s">
        <v>64</v>
      </c>
      <c r="C183" s="29">
        <v>221632.5</v>
      </c>
      <c r="D183" s="29">
        <v>217530.59999999998</v>
      </c>
      <c r="E183" s="91">
        <v>216552.7</v>
      </c>
    </row>
    <row r="184" spans="1:5" x14ac:dyDescent="0.25">
      <c r="A184" s="153"/>
      <c r="B184" s="27" t="s">
        <v>65</v>
      </c>
      <c r="C184" s="29">
        <v>14699.7</v>
      </c>
      <c r="D184" s="29">
        <v>14699.7</v>
      </c>
      <c r="E184" s="91">
        <v>14699.7</v>
      </c>
    </row>
    <row r="185" spans="1:5" x14ac:dyDescent="0.25">
      <c r="A185" s="153"/>
      <c r="B185" s="27" t="s">
        <v>66</v>
      </c>
      <c r="C185" s="29">
        <v>339696.3</v>
      </c>
      <c r="D185" s="29">
        <v>334339.3</v>
      </c>
      <c r="E185" s="91">
        <v>324145.40000000002</v>
      </c>
    </row>
    <row r="186" spans="1:5" x14ac:dyDescent="0.25">
      <c r="A186" s="153"/>
      <c r="B186" s="27" t="s">
        <v>67</v>
      </c>
      <c r="C186" s="29">
        <v>37117.1</v>
      </c>
      <c r="D186" s="29">
        <v>37117.1</v>
      </c>
      <c r="E186" s="91">
        <v>35038</v>
      </c>
    </row>
    <row r="187" spans="1:5" x14ac:dyDescent="0.25">
      <c r="A187" s="153"/>
      <c r="B187" s="27" t="s">
        <v>68</v>
      </c>
      <c r="C187" s="29">
        <v>127897.2</v>
      </c>
      <c r="D187" s="29">
        <v>127897.20000000001</v>
      </c>
      <c r="E187" s="91">
        <v>127897.20000000001</v>
      </c>
    </row>
    <row r="188" spans="1:5" x14ac:dyDescent="0.25">
      <c r="A188" s="153"/>
      <c r="B188" s="27" t="s">
        <v>69</v>
      </c>
      <c r="C188" s="29">
        <v>8612.5</v>
      </c>
      <c r="D188" s="29">
        <v>7171.2000000000007</v>
      </c>
      <c r="E188" s="91">
        <v>7582.3</v>
      </c>
    </row>
    <row r="189" spans="1:5" x14ac:dyDescent="0.25">
      <c r="A189" s="153"/>
      <c r="B189" s="27" t="s">
        <v>70</v>
      </c>
      <c r="C189" s="29">
        <v>171357.4</v>
      </c>
      <c r="D189" s="29">
        <v>173868.1</v>
      </c>
      <c r="E189" s="91">
        <v>106225</v>
      </c>
    </row>
    <row r="190" spans="1:5" x14ac:dyDescent="0.25">
      <c r="A190" s="153"/>
      <c r="B190" s="27" t="s">
        <v>71</v>
      </c>
      <c r="C190" s="29">
        <v>319755.09999999998</v>
      </c>
      <c r="D190" s="29">
        <v>317764.5</v>
      </c>
      <c r="E190" s="91">
        <v>294688.8</v>
      </c>
    </row>
    <row r="191" spans="1:5" x14ac:dyDescent="0.25">
      <c r="A191" s="153"/>
      <c r="B191" s="27" t="s">
        <v>72</v>
      </c>
      <c r="C191" s="29">
        <v>153230.5</v>
      </c>
      <c r="D191" s="29">
        <v>146491.29999999999</v>
      </c>
      <c r="E191" s="91">
        <v>142262.1</v>
      </c>
    </row>
    <row r="192" spans="1:5" x14ac:dyDescent="0.25">
      <c r="A192" s="153" t="s">
        <v>92</v>
      </c>
      <c r="B192" s="27" t="s">
        <v>78</v>
      </c>
      <c r="C192" s="29">
        <v>1422076.7</v>
      </c>
      <c r="D192" s="29">
        <v>1403573.7</v>
      </c>
      <c r="E192" s="91">
        <v>1294284.5</v>
      </c>
    </row>
    <row r="193" spans="1:5" x14ac:dyDescent="0.25">
      <c r="A193" s="153"/>
      <c r="B193" s="27" t="s">
        <v>62</v>
      </c>
      <c r="C193" s="29">
        <v>7520.1</v>
      </c>
      <c r="D193" s="29">
        <v>7141.5</v>
      </c>
      <c r="E193" s="91">
        <v>7141.5</v>
      </c>
    </row>
    <row r="194" spans="1:5" x14ac:dyDescent="0.25">
      <c r="A194" s="153"/>
      <c r="B194" s="27" t="s">
        <v>63</v>
      </c>
      <c r="C194" s="29">
        <v>20558.3</v>
      </c>
      <c r="D194" s="29">
        <v>19553.2</v>
      </c>
      <c r="E194" s="91">
        <v>18051.8</v>
      </c>
    </row>
    <row r="195" spans="1:5" x14ac:dyDescent="0.25">
      <c r="A195" s="153"/>
      <c r="B195" s="27" t="s">
        <v>64</v>
      </c>
      <c r="C195" s="29">
        <v>221632.5</v>
      </c>
      <c r="D195" s="29">
        <v>217530.59999999998</v>
      </c>
      <c r="E195" s="91">
        <v>216552.7</v>
      </c>
    </row>
    <row r="196" spans="1:5" x14ac:dyDescent="0.25">
      <c r="A196" s="153"/>
      <c r="B196" s="27" t="s">
        <v>65</v>
      </c>
      <c r="C196" s="29">
        <v>14699.7</v>
      </c>
      <c r="D196" s="29">
        <v>14699.7</v>
      </c>
      <c r="E196" s="91">
        <v>14699.7</v>
      </c>
    </row>
    <row r="197" spans="1:5" x14ac:dyDescent="0.25">
      <c r="A197" s="153"/>
      <c r="B197" s="27" t="s">
        <v>66</v>
      </c>
      <c r="C197" s="29">
        <v>339696.3</v>
      </c>
      <c r="D197" s="29">
        <v>334339.3</v>
      </c>
      <c r="E197" s="91">
        <v>324145.40000000002</v>
      </c>
    </row>
    <row r="198" spans="1:5" x14ac:dyDescent="0.25">
      <c r="A198" s="153"/>
      <c r="B198" s="27" t="s">
        <v>67</v>
      </c>
      <c r="C198" s="29">
        <v>37117.1</v>
      </c>
      <c r="D198" s="29">
        <v>37117.1</v>
      </c>
      <c r="E198" s="91">
        <v>35038</v>
      </c>
    </row>
    <row r="199" spans="1:5" x14ac:dyDescent="0.25">
      <c r="A199" s="153"/>
      <c r="B199" s="27" t="s">
        <v>68</v>
      </c>
      <c r="C199" s="29">
        <v>127897.2</v>
      </c>
      <c r="D199" s="29">
        <v>127897.20000000001</v>
      </c>
      <c r="E199" s="91">
        <v>127897.20000000001</v>
      </c>
    </row>
    <row r="200" spans="1:5" x14ac:dyDescent="0.25">
      <c r="A200" s="153"/>
      <c r="B200" s="27" t="s">
        <v>69</v>
      </c>
      <c r="C200" s="29">
        <v>8612.5</v>
      </c>
      <c r="D200" s="29">
        <v>7171.2000000000007</v>
      </c>
      <c r="E200" s="91">
        <v>7582.3</v>
      </c>
    </row>
    <row r="201" spans="1:5" x14ac:dyDescent="0.25">
      <c r="A201" s="153"/>
      <c r="B201" s="27" t="s">
        <v>70</v>
      </c>
      <c r="C201" s="29">
        <v>171357.4</v>
      </c>
      <c r="D201" s="29">
        <v>173868.1</v>
      </c>
      <c r="E201" s="91">
        <v>106225</v>
      </c>
    </row>
    <row r="202" spans="1:5" x14ac:dyDescent="0.25">
      <c r="A202" s="153"/>
      <c r="B202" s="27" t="s">
        <v>71</v>
      </c>
      <c r="C202" s="29">
        <v>319755.09999999998</v>
      </c>
      <c r="D202" s="29">
        <v>317764.5</v>
      </c>
      <c r="E202" s="91">
        <v>294688.8</v>
      </c>
    </row>
    <row r="203" spans="1:5" x14ac:dyDescent="0.25">
      <c r="A203" s="153"/>
      <c r="B203" s="27" t="s">
        <v>72</v>
      </c>
      <c r="C203" s="29">
        <v>153230.5</v>
      </c>
      <c r="D203" s="29">
        <v>146491.29999999999</v>
      </c>
      <c r="E203" s="91">
        <v>142262.1</v>
      </c>
    </row>
    <row r="204" spans="1:5" x14ac:dyDescent="0.25">
      <c r="A204" s="153" t="s">
        <v>99</v>
      </c>
      <c r="B204" s="27" t="s">
        <v>78</v>
      </c>
      <c r="C204" s="29">
        <v>7593016.7000000002</v>
      </c>
      <c r="D204" s="29">
        <v>10886463.99</v>
      </c>
      <c r="E204" s="91">
        <v>9431095.1329499986</v>
      </c>
    </row>
    <row r="205" spans="1:5" x14ac:dyDescent="0.25">
      <c r="A205" s="153"/>
      <c r="B205" s="27" t="s">
        <v>62</v>
      </c>
      <c r="C205" s="29">
        <v>280925.09999999998</v>
      </c>
      <c r="D205" s="29">
        <v>298787.00000000006</v>
      </c>
      <c r="E205" s="91">
        <v>280404.83689999999</v>
      </c>
    </row>
    <row r="206" spans="1:5" x14ac:dyDescent="0.25">
      <c r="A206" s="153"/>
      <c r="B206" s="27" t="s">
        <v>63</v>
      </c>
      <c r="C206" s="29">
        <v>303804.59999999998</v>
      </c>
      <c r="D206" s="29">
        <v>512750.4</v>
      </c>
      <c r="E206" s="91">
        <v>504356.98513000004</v>
      </c>
    </row>
    <row r="207" spans="1:5" x14ac:dyDescent="0.25">
      <c r="A207" s="153"/>
      <c r="B207" s="27" t="s">
        <v>64</v>
      </c>
      <c r="C207" s="29">
        <v>2222378.9</v>
      </c>
      <c r="D207" s="29">
        <v>2489329.8000000003</v>
      </c>
      <c r="E207" s="91">
        <v>2223762.4330799999</v>
      </c>
    </row>
    <row r="208" spans="1:5" x14ac:dyDescent="0.25">
      <c r="A208" s="153"/>
      <c r="B208" s="27" t="s">
        <v>65</v>
      </c>
      <c r="C208" s="29">
        <v>737671.7</v>
      </c>
      <c r="D208" s="29">
        <v>790527.2</v>
      </c>
      <c r="E208" s="91">
        <v>714761.4656</v>
      </c>
    </row>
    <row r="209" spans="1:5" x14ac:dyDescent="0.25">
      <c r="A209" s="153"/>
      <c r="B209" s="27" t="s">
        <v>66</v>
      </c>
      <c r="C209" s="29">
        <v>1706388.5</v>
      </c>
      <c r="D209" s="29">
        <v>2525100.77</v>
      </c>
      <c r="E209" s="91">
        <v>2094482.8103199999</v>
      </c>
    </row>
    <row r="210" spans="1:5" x14ac:dyDescent="0.25">
      <c r="A210" s="153"/>
      <c r="B210" s="27" t="s">
        <v>67</v>
      </c>
      <c r="C210" s="29">
        <v>377297.8</v>
      </c>
      <c r="D210" s="29">
        <v>284513.8</v>
      </c>
      <c r="E210" s="91">
        <v>233843.23741</v>
      </c>
    </row>
    <row r="211" spans="1:5" x14ac:dyDescent="0.25">
      <c r="A211" s="153"/>
      <c r="B211" s="27" t="s">
        <v>68</v>
      </c>
      <c r="C211" s="29">
        <v>743083.8</v>
      </c>
      <c r="D211" s="29">
        <v>1113499.5</v>
      </c>
      <c r="E211" s="91">
        <v>973990.30978000013</v>
      </c>
    </row>
    <row r="212" spans="1:5" x14ac:dyDescent="0.25">
      <c r="A212" s="153"/>
      <c r="B212" s="27" t="s">
        <v>69</v>
      </c>
      <c r="C212" s="29">
        <v>23199.8</v>
      </c>
      <c r="D212" s="29">
        <v>70320.53</v>
      </c>
      <c r="E212" s="91">
        <v>58900.763780000001</v>
      </c>
    </row>
    <row r="213" spans="1:5" x14ac:dyDescent="0.25">
      <c r="A213" s="153"/>
      <c r="B213" s="27" t="s">
        <v>70</v>
      </c>
      <c r="C213" s="29">
        <v>163898.6</v>
      </c>
      <c r="D213" s="29">
        <v>735509.69</v>
      </c>
      <c r="E213" s="91">
        <v>589251.57511999994</v>
      </c>
    </row>
    <row r="214" spans="1:5" x14ac:dyDescent="0.25">
      <c r="A214" s="153"/>
      <c r="B214" s="27" t="s">
        <v>71</v>
      </c>
      <c r="C214" s="29">
        <v>528342.5</v>
      </c>
      <c r="D214" s="29">
        <v>1007674.8</v>
      </c>
      <c r="E214" s="91">
        <v>798663.97723999992</v>
      </c>
    </row>
    <row r="215" spans="1:5" x14ac:dyDescent="0.25">
      <c r="A215" s="153"/>
      <c r="B215" s="27" t="s">
        <v>72</v>
      </c>
      <c r="C215" s="29">
        <v>506025.4</v>
      </c>
      <c r="D215" s="29">
        <v>1058450.5</v>
      </c>
      <c r="E215" s="91">
        <v>958676.73858999996</v>
      </c>
    </row>
    <row r="216" spans="1:5" x14ac:dyDescent="0.25">
      <c r="A216" s="153" t="s">
        <v>93</v>
      </c>
      <c r="B216" s="27" t="s">
        <v>78</v>
      </c>
      <c r="C216" s="29">
        <v>4311986.8</v>
      </c>
      <c r="D216" s="29">
        <v>4197245.2</v>
      </c>
      <c r="E216" s="91">
        <v>4178109.6139000002</v>
      </c>
    </row>
    <row r="217" spans="1:5" x14ac:dyDescent="0.25">
      <c r="A217" s="153"/>
      <c r="B217" s="27" t="s">
        <v>62</v>
      </c>
      <c r="C217" s="29">
        <v>172204</v>
      </c>
      <c r="D217" s="31">
        <v>179553.2</v>
      </c>
      <c r="E217" s="92">
        <v>179553.2</v>
      </c>
    </row>
    <row r="218" spans="1:5" x14ac:dyDescent="0.25">
      <c r="A218" s="153"/>
      <c r="B218" s="27" t="s">
        <v>63</v>
      </c>
      <c r="C218" s="29">
        <v>232200</v>
      </c>
      <c r="D218" s="31">
        <v>220357.6</v>
      </c>
      <c r="E218" s="92">
        <v>218317.81933000003</v>
      </c>
    </row>
    <row r="219" spans="1:5" x14ac:dyDescent="0.25">
      <c r="A219" s="153"/>
      <c r="B219" s="27" t="s">
        <v>64</v>
      </c>
      <c r="C219" s="29">
        <v>1353340.8</v>
      </c>
      <c r="D219" s="31">
        <v>1408145.6</v>
      </c>
      <c r="E219" s="92">
        <v>1408145.5998300002</v>
      </c>
    </row>
    <row r="220" spans="1:5" x14ac:dyDescent="0.25">
      <c r="A220" s="153"/>
      <c r="B220" s="27" t="s">
        <v>65</v>
      </c>
      <c r="C220" s="29">
        <v>481627.2</v>
      </c>
      <c r="D220" s="31">
        <v>498818.6</v>
      </c>
      <c r="E220" s="92">
        <v>498523.76075999998</v>
      </c>
    </row>
    <row r="221" spans="1:5" x14ac:dyDescent="0.25">
      <c r="A221" s="153"/>
      <c r="B221" s="27" t="s">
        <v>66</v>
      </c>
      <c r="C221" s="29">
        <v>1154646.7</v>
      </c>
      <c r="D221" s="31">
        <v>1139864.1000000001</v>
      </c>
      <c r="E221" s="92">
        <v>1127936.7688</v>
      </c>
    </row>
    <row r="222" spans="1:5" x14ac:dyDescent="0.25">
      <c r="A222" s="153"/>
      <c r="B222" s="27" t="s">
        <v>67</v>
      </c>
      <c r="C222" s="29">
        <v>134136</v>
      </c>
      <c r="D222" s="29">
        <v>132562.5</v>
      </c>
      <c r="E222" s="91">
        <v>130554.85269</v>
      </c>
    </row>
    <row r="223" spans="1:5" x14ac:dyDescent="0.25">
      <c r="A223" s="153"/>
      <c r="B223" s="27" t="s">
        <v>68</v>
      </c>
      <c r="C223" s="29">
        <v>576169.4</v>
      </c>
      <c r="D223" s="31">
        <v>511050.6</v>
      </c>
      <c r="E223" s="92">
        <v>508185.96822000004</v>
      </c>
    </row>
    <row r="224" spans="1:5" x14ac:dyDescent="0.25">
      <c r="A224" s="153"/>
      <c r="B224" s="27" t="s">
        <v>71</v>
      </c>
      <c r="C224" s="29">
        <v>207662.7</v>
      </c>
      <c r="D224" s="31">
        <v>106893</v>
      </c>
      <c r="E224" s="92">
        <v>106891.64426999999</v>
      </c>
    </row>
    <row r="225" spans="1:5" x14ac:dyDescent="0.25">
      <c r="A225" s="153" t="s">
        <v>94</v>
      </c>
      <c r="B225" s="27" t="s">
        <v>78</v>
      </c>
      <c r="C225" s="29">
        <v>3281029.9</v>
      </c>
      <c r="D225" s="29">
        <v>4236296.8900000006</v>
      </c>
      <c r="E225" s="91">
        <v>4192831.8017899995</v>
      </c>
    </row>
    <row r="226" spans="1:5" x14ac:dyDescent="0.25">
      <c r="A226" s="153"/>
      <c r="B226" s="27" t="s">
        <v>62</v>
      </c>
      <c r="C226" s="29">
        <v>108721.1</v>
      </c>
      <c r="D226" s="32">
        <v>87708.1</v>
      </c>
      <c r="E226" s="94">
        <v>83172.343779999996</v>
      </c>
    </row>
    <row r="227" spans="1:5" x14ac:dyDescent="0.25">
      <c r="A227" s="153"/>
      <c r="B227" s="27" t="s">
        <v>63</v>
      </c>
      <c r="C227" s="29">
        <v>71604.600000000006</v>
      </c>
      <c r="D227" s="29">
        <v>188301.7</v>
      </c>
      <c r="E227" s="91">
        <v>183618.02287000002</v>
      </c>
    </row>
    <row r="228" spans="1:5" x14ac:dyDescent="0.25">
      <c r="A228" s="153"/>
      <c r="B228" s="27" t="s">
        <v>64</v>
      </c>
      <c r="C228" s="29">
        <v>869038.1</v>
      </c>
      <c r="D228" s="29">
        <v>639991.30000000005</v>
      </c>
      <c r="E228" s="91">
        <v>639984.68404999992</v>
      </c>
    </row>
    <row r="229" spans="1:5" x14ac:dyDescent="0.25">
      <c r="A229" s="153"/>
      <c r="B229" s="27" t="s">
        <v>65</v>
      </c>
      <c r="C229" s="29">
        <v>256044.5</v>
      </c>
      <c r="D229" s="29">
        <v>174694.8</v>
      </c>
      <c r="E229" s="91">
        <v>174671.20990000002</v>
      </c>
    </row>
    <row r="230" spans="1:5" x14ac:dyDescent="0.25">
      <c r="A230" s="153"/>
      <c r="B230" s="27" t="s">
        <v>66</v>
      </c>
      <c r="C230" s="29">
        <v>551741.80000000005</v>
      </c>
      <c r="D230" s="29">
        <v>797548.47</v>
      </c>
      <c r="E230" s="91">
        <v>797019.86676</v>
      </c>
    </row>
    <row r="231" spans="1:5" x14ac:dyDescent="0.25">
      <c r="A231" s="153"/>
      <c r="B231" s="27" t="s">
        <v>67</v>
      </c>
      <c r="C231" s="29">
        <v>243161.8</v>
      </c>
      <c r="D231" s="29">
        <v>99341.3</v>
      </c>
      <c r="E231" s="91">
        <v>87373.26443000001</v>
      </c>
    </row>
    <row r="232" spans="1:5" x14ac:dyDescent="0.25">
      <c r="A232" s="153"/>
      <c r="B232" s="27" t="s">
        <v>68</v>
      </c>
      <c r="C232" s="29">
        <v>166914.4</v>
      </c>
      <c r="D232" s="29">
        <v>366545.4</v>
      </c>
      <c r="E232" s="91">
        <v>359970.09504000004</v>
      </c>
    </row>
    <row r="233" spans="1:5" x14ac:dyDescent="0.25">
      <c r="A233" s="153"/>
      <c r="B233" s="27" t="s">
        <v>69</v>
      </c>
      <c r="C233" s="29">
        <v>23199.8</v>
      </c>
      <c r="D233" s="29">
        <v>51910.33</v>
      </c>
      <c r="E233" s="91">
        <v>51686.82</v>
      </c>
    </row>
    <row r="234" spans="1:5" x14ac:dyDescent="0.25">
      <c r="A234" s="153"/>
      <c r="B234" s="27" t="s">
        <v>70</v>
      </c>
      <c r="C234" s="29">
        <v>163898.6</v>
      </c>
      <c r="D234" s="29">
        <v>459384.09</v>
      </c>
      <c r="E234" s="91">
        <v>459315.14066999999</v>
      </c>
    </row>
    <row r="235" spans="1:5" x14ac:dyDescent="0.25">
      <c r="A235" s="153"/>
      <c r="B235" s="27" t="s">
        <v>71</v>
      </c>
      <c r="C235" s="29">
        <v>320679.8</v>
      </c>
      <c r="D235" s="29">
        <v>547211.1</v>
      </c>
      <c r="E235" s="91">
        <v>547203.32715999999</v>
      </c>
    </row>
    <row r="236" spans="1:5" x14ac:dyDescent="0.25">
      <c r="A236" s="153"/>
      <c r="B236" s="27" t="s">
        <v>72</v>
      </c>
      <c r="C236" s="29">
        <v>506025.4</v>
      </c>
      <c r="D236" s="29">
        <v>823660.3</v>
      </c>
      <c r="E236" s="91">
        <v>808817.02712999994</v>
      </c>
    </row>
    <row r="237" spans="1:5" x14ac:dyDescent="0.25">
      <c r="A237" s="153" t="s">
        <v>95</v>
      </c>
      <c r="B237" s="27" t="s">
        <v>78</v>
      </c>
      <c r="C237" s="29"/>
      <c r="D237" s="29">
        <v>2452921.9000000004</v>
      </c>
      <c r="E237" s="91">
        <v>1060153.7172599998</v>
      </c>
    </row>
    <row r="238" spans="1:5" x14ac:dyDescent="0.25">
      <c r="A238" s="153"/>
      <c r="B238" s="27" t="s">
        <v>62</v>
      </c>
      <c r="C238" s="29"/>
      <c r="D238" s="29">
        <v>31525.7</v>
      </c>
      <c r="E238" s="91">
        <v>17679.293120000002</v>
      </c>
    </row>
    <row r="239" spans="1:5" x14ac:dyDescent="0.25">
      <c r="A239" s="153"/>
      <c r="B239" s="27" t="s">
        <v>63</v>
      </c>
      <c r="C239" s="29"/>
      <c r="D239" s="29">
        <v>104091.1</v>
      </c>
      <c r="E239" s="91">
        <v>102421.14293</v>
      </c>
    </row>
    <row r="240" spans="1:5" x14ac:dyDescent="0.25">
      <c r="A240" s="153"/>
      <c r="B240" s="27" t="s">
        <v>64</v>
      </c>
      <c r="C240" s="29"/>
      <c r="D240" s="31">
        <v>441192.9</v>
      </c>
      <c r="E240" s="92">
        <v>175632.14919999999</v>
      </c>
    </row>
    <row r="241" spans="1:5" x14ac:dyDescent="0.25">
      <c r="A241" s="153"/>
      <c r="B241" s="27" t="s">
        <v>65</v>
      </c>
      <c r="C241" s="29"/>
      <c r="D241" s="31">
        <v>117013.8</v>
      </c>
      <c r="E241" s="92">
        <v>41566.494939999997</v>
      </c>
    </row>
    <row r="242" spans="1:5" x14ac:dyDescent="0.25">
      <c r="A242" s="153"/>
      <c r="B242" s="27" t="s">
        <v>66</v>
      </c>
      <c r="C242" s="29"/>
      <c r="D242" s="31">
        <v>587688.19999999995</v>
      </c>
      <c r="E242" s="92">
        <v>169526.17475999999</v>
      </c>
    </row>
    <row r="243" spans="1:5" x14ac:dyDescent="0.25">
      <c r="A243" s="153"/>
      <c r="B243" s="27" t="s">
        <v>67</v>
      </c>
      <c r="C243" s="29"/>
      <c r="D243" s="32">
        <v>52610</v>
      </c>
      <c r="E243" s="94">
        <v>15915.120289999999</v>
      </c>
    </row>
    <row r="244" spans="1:5" x14ac:dyDescent="0.25">
      <c r="A244" s="153"/>
      <c r="B244" s="27" t="s">
        <v>68</v>
      </c>
      <c r="C244" s="29"/>
      <c r="D244" s="29">
        <v>235903.5</v>
      </c>
      <c r="E244" s="91">
        <v>105834.24652</v>
      </c>
    </row>
    <row r="245" spans="1:5" x14ac:dyDescent="0.25">
      <c r="A245" s="153"/>
      <c r="B245" s="27" t="s">
        <v>69</v>
      </c>
      <c r="C245" s="29"/>
      <c r="D245" s="32">
        <v>18410.2</v>
      </c>
      <c r="E245" s="94">
        <v>7213.9437800000005</v>
      </c>
    </row>
    <row r="246" spans="1:5" x14ac:dyDescent="0.25">
      <c r="A246" s="153"/>
      <c r="B246" s="27" t="s">
        <v>70</v>
      </c>
      <c r="C246" s="29"/>
      <c r="D246" s="32">
        <v>276125.59999999998</v>
      </c>
      <c r="E246" s="94">
        <v>129936.43445</v>
      </c>
    </row>
    <row r="247" spans="1:5" x14ac:dyDescent="0.25">
      <c r="A247" s="153"/>
      <c r="B247" s="27" t="s">
        <v>71</v>
      </c>
      <c r="C247" s="29"/>
      <c r="D247" s="32">
        <v>353570.7</v>
      </c>
      <c r="E247" s="94">
        <v>144569.00581</v>
      </c>
    </row>
    <row r="248" spans="1:5" x14ac:dyDescent="0.25">
      <c r="A248" s="153"/>
      <c r="B248" s="27" t="s">
        <v>72</v>
      </c>
      <c r="C248" s="29"/>
      <c r="D248" s="32">
        <v>234790.2</v>
      </c>
      <c r="E248" s="94">
        <v>149859.71146000002</v>
      </c>
    </row>
    <row r="249" spans="1:5" x14ac:dyDescent="0.25">
      <c r="A249" s="153" t="s">
        <v>96</v>
      </c>
      <c r="B249" s="27" t="s">
        <v>78</v>
      </c>
      <c r="C249" s="29">
        <v>338018.8</v>
      </c>
      <c r="D249" s="29">
        <f t="shared" ref="D249:E252" si="26">D253</f>
        <v>338018.80000000005</v>
      </c>
      <c r="E249" s="91">
        <f t="shared" si="26"/>
        <v>309243.91860000003</v>
      </c>
    </row>
    <row r="250" spans="1:5" x14ac:dyDescent="0.25">
      <c r="A250" s="153"/>
      <c r="B250" s="27" t="s">
        <v>64</v>
      </c>
      <c r="C250" s="29">
        <v>50000</v>
      </c>
      <c r="D250" s="29">
        <f t="shared" si="26"/>
        <v>50000</v>
      </c>
      <c r="E250" s="91">
        <f t="shared" si="26"/>
        <v>25000.00085</v>
      </c>
    </row>
    <row r="251" spans="1:5" x14ac:dyDescent="0.25">
      <c r="A251" s="153"/>
      <c r="B251" s="27" t="s">
        <v>68</v>
      </c>
      <c r="C251" s="29">
        <v>23429.1</v>
      </c>
      <c r="D251" s="29">
        <f t="shared" si="26"/>
        <v>23429.1</v>
      </c>
      <c r="E251" s="91">
        <f t="shared" si="26"/>
        <v>19654.21775</v>
      </c>
    </row>
    <row r="252" spans="1:5" x14ac:dyDescent="0.25">
      <c r="A252" s="153"/>
      <c r="B252" s="27" t="s">
        <v>72</v>
      </c>
      <c r="C252" s="29">
        <v>264589.7</v>
      </c>
      <c r="D252" s="29">
        <f t="shared" si="26"/>
        <v>264589.7</v>
      </c>
      <c r="E252" s="91">
        <f t="shared" si="26"/>
        <v>264589.7</v>
      </c>
    </row>
    <row r="253" spans="1:5" x14ac:dyDescent="0.25">
      <c r="A253" s="153" t="s">
        <v>98</v>
      </c>
      <c r="B253" s="27" t="s">
        <v>78</v>
      </c>
      <c r="C253" s="29">
        <v>338018.8</v>
      </c>
      <c r="D253" s="29">
        <v>338018.80000000005</v>
      </c>
      <c r="E253" s="91">
        <v>309243.91860000003</v>
      </c>
    </row>
    <row r="254" spans="1:5" x14ac:dyDescent="0.25">
      <c r="A254" s="153"/>
      <c r="B254" s="27" t="s">
        <v>64</v>
      </c>
      <c r="C254" s="29">
        <v>50000</v>
      </c>
      <c r="D254" s="29">
        <v>50000</v>
      </c>
      <c r="E254" s="91">
        <v>25000.00085</v>
      </c>
    </row>
    <row r="255" spans="1:5" x14ac:dyDescent="0.25">
      <c r="A255" s="153"/>
      <c r="B255" s="27" t="s">
        <v>68</v>
      </c>
      <c r="C255" s="29">
        <v>23429.1</v>
      </c>
      <c r="D255" s="29">
        <v>23429.1</v>
      </c>
      <c r="E255" s="91">
        <v>19654.21775</v>
      </c>
    </row>
    <row r="256" spans="1:5" x14ac:dyDescent="0.25">
      <c r="A256" s="153"/>
      <c r="B256" s="27" t="s">
        <v>72</v>
      </c>
      <c r="C256" s="29">
        <v>264589.7</v>
      </c>
      <c r="D256" s="29">
        <v>264589.7</v>
      </c>
      <c r="E256" s="91">
        <v>264589.7</v>
      </c>
    </row>
    <row r="257" spans="1:5" x14ac:dyDescent="0.25">
      <c r="A257" s="153" t="s">
        <v>97</v>
      </c>
      <c r="B257" s="27" t="s">
        <v>78</v>
      </c>
      <c r="C257" s="29">
        <v>338018.8</v>
      </c>
      <c r="D257" s="29">
        <v>338018.80000000005</v>
      </c>
      <c r="E257" s="91">
        <v>309243.91860000003</v>
      </c>
    </row>
    <row r="258" spans="1:5" x14ac:dyDescent="0.25">
      <c r="A258" s="153"/>
      <c r="B258" s="27" t="s">
        <v>64</v>
      </c>
      <c r="C258" s="29">
        <v>50000</v>
      </c>
      <c r="D258" s="29">
        <v>50000</v>
      </c>
      <c r="E258" s="91">
        <v>25000.00085</v>
      </c>
    </row>
    <row r="259" spans="1:5" x14ac:dyDescent="0.25">
      <c r="A259" s="153"/>
      <c r="B259" s="27" t="s">
        <v>68</v>
      </c>
      <c r="C259" s="29">
        <v>23429.1</v>
      </c>
      <c r="D259" s="29">
        <v>23429.1</v>
      </c>
      <c r="E259" s="91">
        <v>19654.21775</v>
      </c>
    </row>
    <row r="260" spans="1:5" ht="72" customHeight="1" thickBot="1" x14ac:dyDescent="0.3">
      <c r="A260" s="157"/>
      <c r="B260" s="95" t="s">
        <v>72</v>
      </c>
      <c r="C260" s="96">
        <v>264589.7</v>
      </c>
      <c r="D260" s="96">
        <v>264589.7</v>
      </c>
      <c r="E260" s="97">
        <v>264589.7</v>
      </c>
    </row>
  </sheetData>
  <autoFilter ref="A9:E260"/>
  <mergeCells count="29">
    <mergeCell ref="A10:A21"/>
    <mergeCell ref="A22:A33"/>
    <mergeCell ref="A253:A256"/>
    <mergeCell ref="A257:A260"/>
    <mergeCell ref="A192:A203"/>
    <mergeCell ref="A204:A215"/>
    <mergeCell ref="A216:A224"/>
    <mergeCell ref="A225:A236"/>
    <mergeCell ref="A237:A248"/>
    <mergeCell ref="A168:A179"/>
    <mergeCell ref="A180:A191"/>
    <mergeCell ref="A133:A143"/>
    <mergeCell ref="A144:A155"/>
    <mergeCell ref="A249:A252"/>
    <mergeCell ref="A34:A45"/>
    <mergeCell ref="A46:A57"/>
    <mergeCell ref="A58:A65"/>
    <mergeCell ref="A66:A73"/>
    <mergeCell ref="A156:A167"/>
    <mergeCell ref="A74:A85"/>
    <mergeCell ref="A86:A97"/>
    <mergeCell ref="A98:A109"/>
    <mergeCell ref="A110:A121"/>
    <mergeCell ref="A122:A132"/>
    <mergeCell ref="A5:E5"/>
    <mergeCell ref="A6:A8"/>
    <mergeCell ref="B6:B8"/>
    <mergeCell ref="C6:E6"/>
    <mergeCell ref="C7:E7"/>
  </mergeCells>
  <hyperlinks>
    <hyperlink ref="E8" location="_edn1" display="_edn1"/>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4"/>
  <sheetViews>
    <sheetView view="pageBreakPreview" zoomScale="60" zoomScaleNormal="100" workbookViewId="0">
      <selection activeCell="I19" sqref="I19"/>
    </sheetView>
  </sheetViews>
  <sheetFormatPr defaultRowHeight="15" x14ac:dyDescent="0.25"/>
  <cols>
    <col min="1" max="1" width="44.140625" customWidth="1"/>
    <col min="2" max="4" width="39.5703125" customWidth="1"/>
  </cols>
  <sheetData>
    <row r="2" spans="1:4" ht="18.75" x14ac:dyDescent="0.3">
      <c r="D2" s="4" t="s">
        <v>30</v>
      </c>
    </row>
    <row r="3" spans="1:4" ht="15.75" thickBot="1" x14ac:dyDescent="0.3"/>
    <row r="4" spans="1:4" ht="56.25" customHeight="1" x14ac:dyDescent="0.25">
      <c r="A4" s="112" t="s">
        <v>121</v>
      </c>
      <c r="B4" s="113"/>
      <c r="C4" s="113"/>
      <c r="D4" s="114"/>
    </row>
    <row r="5" spans="1:4" ht="21.75" customHeight="1" thickBot="1" x14ac:dyDescent="0.3">
      <c r="A5" s="115" t="s">
        <v>120</v>
      </c>
      <c r="B5" s="116"/>
      <c r="C5" s="116"/>
      <c r="D5" s="117"/>
    </row>
    <row r="6" spans="1:4" ht="27.75" customHeight="1" x14ac:dyDescent="0.25">
      <c r="A6" s="87" t="s">
        <v>19</v>
      </c>
      <c r="B6" s="119" t="s">
        <v>21</v>
      </c>
      <c r="C6" s="161" t="s">
        <v>230</v>
      </c>
      <c r="D6" s="162"/>
    </row>
    <row r="7" spans="1:4" ht="69" customHeight="1" thickBot="1" x14ac:dyDescent="0.3">
      <c r="A7" s="90" t="s">
        <v>20</v>
      </c>
      <c r="B7" s="115"/>
      <c r="C7" s="88" t="s">
        <v>3</v>
      </c>
      <c r="D7" s="106" t="s">
        <v>4</v>
      </c>
    </row>
    <row r="8" spans="1:4" ht="16.5" thickBot="1" x14ac:dyDescent="0.3">
      <c r="A8" s="90">
        <v>1</v>
      </c>
      <c r="B8" s="86">
        <v>2</v>
      </c>
      <c r="C8" s="14">
        <v>3</v>
      </c>
      <c r="D8" s="14">
        <v>4</v>
      </c>
    </row>
    <row r="9" spans="1:4" ht="16.5" thickBot="1" x14ac:dyDescent="0.3">
      <c r="A9" s="163" t="s">
        <v>78</v>
      </c>
      <c r="B9" s="55" t="s">
        <v>22</v>
      </c>
      <c r="C9" s="57">
        <f>C10</f>
        <v>38126607.099999994</v>
      </c>
      <c r="D9" s="107">
        <f>D10</f>
        <v>27260391.59894</v>
      </c>
    </row>
    <row r="10" spans="1:4" ht="16.5" thickBot="1" x14ac:dyDescent="0.3">
      <c r="A10" s="164"/>
      <c r="B10" s="55" t="s">
        <v>60</v>
      </c>
      <c r="C10" s="59">
        <v>38126607.099999994</v>
      </c>
      <c r="D10" s="108">
        <v>27260391.59894</v>
      </c>
    </row>
    <row r="11" spans="1:4" ht="32.25" thickBot="1" x14ac:dyDescent="0.3">
      <c r="A11" s="164"/>
      <c r="B11" s="55" t="s">
        <v>23</v>
      </c>
      <c r="C11" s="60"/>
      <c r="D11" s="109"/>
    </row>
    <row r="12" spans="1:4" ht="32.25" thickBot="1" x14ac:dyDescent="0.3">
      <c r="A12" s="164"/>
      <c r="B12" s="55" t="s">
        <v>24</v>
      </c>
      <c r="C12" s="60"/>
      <c r="D12" s="109"/>
    </row>
    <row r="13" spans="1:4" ht="32.25" thickBot="1" x14ac:dyDescent="0.3">
      <c r="A13" s="164"/>
      <c r="B13" s="55" t="s">
        <v>25</v>
      </c>
      <c r="C13" s="60"/>
      <c r="D13" s="109"/>
    </row>
    <row r="14" spans="1:4" ht="16.5" thickBot="1" x14ac:dyDescent="0.3">
      <c r="A14" s="164"/>
      <c r="B14" s="55" t="s">
        <v>26</v>
      </c>
      <c r="C14" s="60"/>
      <c r="D14" s="109"/>
    </row>
    <row r="15" spans="1:4" ht="30.75" thickBot="1" x14ac:dyDescent="0.3">
      <c r="A15" s="164"/>
      <c r="B15" s="56" t="s">
        <v>27</v>
      </c>
      <c r="C15" s="30"/>
      <c r="D15" s="110"/>
    </row>
    <row r="16" spans="1:4" ht="16.5" thickBot="1" x14ac:dyDescent="0.3">
      <c r="A16" s="165"/>
      <c r="B16" s="55" t="s">
        <v>28</v>
      </c>
      <c r="C16" s="30"/>
      <c r="D16" s="110"/>
    </row>
    <row r="17" spans="1:4" ht="16.5" thickBot="1" x14ac:dyDescent="0.3">
      <c r="A17" s="158" t="s">
        <v>122</v>
      </c>
      <c r="B17" s="55" t="s">
        <v>22</v>
      </c>
      <c r="C17" s="57">
        <f>C18</f>
        <v>621688</v>
      </c>
      <c r="D17" s="107">
        <f>D18</f>
        <v>619252.32844000007</v>
      </c>
    </row>
    <row r="18" spans="1:4" ht="16.5" thickBot="1" x14ac:dyDescent="0.3">
      <c r="A18" s="159"/>
      <c r="B18" s="55" t="s">
        <v>60</v>
      </c>
      <c r="C18" s="59">
        <v>621688</v>
      </c>
      <c r="D18" s="108">
        <v>619252.32844000007</v>
      </c>
    </row>
    <row r="19" spans="1:4" ht="32.25" thickBot="1" x14ac:dyDescent="0.3">
      <c r="A19" s="159"/>
      <c r="B19" s="55" t="s">
        <v>23</v>
      </c>
      <c r="C19" s="30"/>
      <c r="D19" s="110"/>
    </row>
    <row r="20" spans="1:4" ht="32.25" thickBot="1" x14ac:dyDescent="0.3">
      <c r="A20" s="159"/>
      <c r="B20" s="55" t="s">
        <v>24</v>
      </c>
      <c r="C20" s="30"/>
      <c r="D20" s="110"/>
    </row>
    <row r="21" spans="1:4" ht="32.25" thickBot="1" x14ac:dyDescent="0.3">
      <c r="A21" s="159"/>
      <c r="B21" s="55" t="s">
        <v>25</v>
      </c>
      <c r="C21" s="30"/>
      <c r="D21" s="110"/>
    </row>
    <row r="22" spans="1:4" ht="16.5" thickBot="1" x14ac:dyDescent="0.3">
      <c r="A22" s="159"/>
      <c r="B22" s="55" t="s">
        <v>26</v>
      </c>
      <c r="C22" s="30"/>
      <c r="D22" s="110"/>
    </row>
    <row r="23" spans="1:4" ht="32.25" thickBot="1" x14ac:dyDescent="0.3">
      <c r="A23" s="159"/>
      <c r="B23" s="55" t="s">
        <v>29</v>
      </c>
      <c r="C23" s="30"/>
      <c r="D23" s="110"/>
    </row>
    <row r="24" spans="1:4" ht="16.5" thickBot="1" x14ac:dyDescent="0.3">
      <c r="A24" s="160"/>
      <c r="B24" s="55" t="s">
        <v>28</v>
      </c>
      <c r="C24" s="30"/>
      <c r="D24" s="110"/>
    </row>
    <row r="25" spans="1:4" ht="16.5" thickBot="1" x14ac:dyDescent="0.3">
      <c r="A25" s="158" t="s">
        <v>123</v>
      </c>
      <c r="B25" s="55" t="s">
        <v>22</v>
      </c>
      <c r="C25" s="57">
        <f>C26</f>
        <v>905166.7</v>
      </c>
      <c r="D25" s="107">
        <f>D26</f>
        <v>1108704.21811</v>
      </c>
    </row>
    <row r="26" spans="1:4" ht="16.5" thickBot="1" x14ac:dyDescent="0.3">
      <c r="A26" s="159"/>
      <c r="B26" s="55" t="s">
        <v>60</v>
      </c>
      <c r="C26" s="59">
        <v>905166.7</v>
      </c>
      <c r="D26" s="108">
        <v>1108704.21811</v>
      </c>
    </row>
    <row r="27" spans="1:4" ht="32.25" thickBot="1" x14ac:dyDescent="0.3">
      <c r="A27" s="159"/>
      <c r="B27" s="55" t="s">
        <v>23</v>
      </c>
      <c r="C27" s="60"/>
      <c r="D27" s="109"/>
    </row>
    <row r="28" spans="1:4" ht="32.25" thickBot="1" x14ac:dyDescent="0.3">
      <c r="A28" s="159"/>
      <c r="B28" s="55" t="s">
        <v>24</v>
      </c>
      <c r="C28" s="60"/>
      <c r="D28" s="109"/>
    </row>
    <row r="29" spans="1:4" ht="32.25" thickBot="1" x14ac:dyDescent="0.3">
      <c r="A29" s="159"/>
      <c r="B29" s="55" t="s">
        <v>25</v>
      </c>
      <c r="C29" s="30"/>
      <c r="D29" s="110"/>
    </row>
    <row r="30" spans="1:4" ht="16.5" thickBot="1" x14ac:dyDescent="0.3">
      <c r="A30" s="159"/>
      <c r="B30" s="55" t="s">
        <v>26</v>
      </c>
      <c r="C30" s="30"/>
      <c r="D30" s="110"/>
    </row>
    <row r="31" spans="1:4" ht="32.25" thickBot="1" x14ac:dyDescent="0.3">
      <c r="A31" s="159"/>
      <c r="B31" s="55" t="s">
        <v>29</v>
      </c>
      <c r="C31" s="30"/>
      <c r="D31" s="110"/>
    </row>
    <row r="32" spans="1:4" ht="16.5" thickBot="1" x14ac:dyDescent="0.3">
      <c r="A32" s="160"/>
      <c r="B32" s="55" t="s">
        <v>28</v>
      </c>
      <c r="C32" s="30"/>
      <c r="D32" s="110"/>
    </row>
    <row r="33" spans="1:4" ht="16.5" thickBot="1" x14ac:dyDescent="0.3">
      <c r="A33" s="158" t="s">
        <v>124</v>
      </c>
      <c r="B33" s="55" t="s">
        <v>22</v>
      </c>
      <c r="C33" s="57">
        <f>C34</f>
        <v>4833277.5</v>
      </c>
      <c r="D33" s="107">
        <f>D34</f>
        <v>5160210.5318500008</v>
      </c>
    </row>
    <row r="34" spans="1:4" ht="16.5" thickBot="1" x14ac:dyDescent="0.3">
      <c r="A34" s="159"/>
      <c r="B34" s="55" t="s">
        <v>60</v>
      </c>
      <c r="C34" s="59">
        <v>4833277.5</v>
      </c>
      <c r="D34" s="108">
        <v>5160210.5318500008</v>
      </c>
    </row>
    <row r="35" spans="1:4" ht="32.25" thickBot="1" x14ac:dyDescent="0.3">
      <c r="A35" s="159"/>
      <c r="B35" s="55" t="s">
        <v>23</v>
      </c>
      <c r="C35" s="60"/>
      <c r="D35" s="109"/>
    </row>
    <row r="36" spans="1:4" ht="32.25" thickBot="1" x14ac:dyDescent="0.3">
      <c r="A36" s="159"/>
      <c r="B36" s="55" t="s">
        <v>24</v>
      </c>
      <c r="C36" s="30"/>
      <c r="D36" s="110"/>
    </row>
    <row r="37" spans="1:4" ht="32.25" thickBot="1" x14ac:dyDescent="0.3">
      <c r="A37" s="159"/>
      <c r="B37" s="55" t="s">
        <v>25</v>
      </c>
      <c r="C37" s="30"/>
      <c r="D37" s="110"/>
    </row>
    <row r="38" spans="1:4" ht="16.5" thickBot="1" x14ac:dyDescent="0.3">
      <c r="A38" s="159"/>
      <c r="B38" s="55" t="s">
        <v>26</v>
      </c>
      <c r="C38" s="30"/>
      <c r="D38" s="110"/>
    </row>
    <row r="39" spans="1:4" ht="32.25" thickBot="1" x14ac:dyDescent="0.3">
      <c r="A39" s="159"/>
      <c r="B39" s="55" t="s">
        <v>29</v>
      </c>
      <c r="C39" s="30"/>
      <c r="D39" s="110"/>
    </row>
    <row r="40" spans="1:4" ht="16.5" thickBot="1" x14ac:dyDescent="0.3">
      <c r="A40" s="160"/>
      <c r="B40" s="55" t="s">
        <v>28</v>
      </c>
      <c r="C40" s="30"/>
      <c r="D40" s="110"/>
    </row>
    <row r="41" spans="1:4" ht="16.5" thickBot="1" x14ac:dyDescent="0.3">
      <c r="A41" s="158" t="s">
        <v>125</v>
      </c>
      <c r="B41" s="55" t="s">
        <v>22</v>
      </c>
      <c r="C41" s="57">
        <f>C42</f>
        <v>1772236.2</v>
      </c>
      <c r="D41" s="107">
        <f>D42</f>
        <v>1673407.3932500002</v>
      </c>
    </row>
    <row r="42" spans="1:4" ht="16.5" thickBot="1" x14ac:dyDescent="0.3">
      <c r="A42" s="159"/>
      <c r="B42" s="55" t="s">
        <v>60</v>
      </c>
      <c r="C42" s="59">
        <v>1772236.2</v>
      </c>
      <c r="D42" s="108">
        <v>1673407.3932500002</v>
      </c>
    </row>
    <row r="43" spans="1:4" ht="32.25" thickBot="1" x14ac:dyDescent="0.3">
      <c r="A43" s="159"/>
      <c r="B43" s="55" t="s">
        <v>23</v>
      </c>
      <c r="C43" s="30"/>
      <c r="D43" s="110"/>
    </row>
    <row r="44" spans="1:4" ht="32.25" thickBot="1" x14ac:dyDescent="0.3">
      <c r="A44" s="159"/>
      <c r="B44" s="55" t="s">
        <v>24</v>
      </c>
      <c r="C44" s="30"/>
      <c r="D44" s="110"/>
    </row>
    <row r="45" spans="1:4" ht="32.25" thickBot="1" x14ac:dyDescent="0.3">
      <c r="A45" s="159"/>
      <c r="B45" s="55" t="s">
        <v>25</v>
      </c>
      <c r="C45" s="30"/>
      <c r="D45" s="110"/>
    </row>
    <row r="46" spans="1:4" ht="16.5" thickBot="1" x14ac:dyDescent="0.3">
      <c r="A46" s="159"/>
      <c r="B46" s="55" t="s">
        <v>26</v>
      </c>
      <c r="C46" s="30"/>
      <c r="D46" s="110"/>
    </row>
    <row r="47" spans="1:4" ht="32.25" thickBot="1" x14ac:dyDescent="0.3">
      <c r="A47" s="159"/>
      <c r="B47" s="55" t="s">
        <v>29</v>
      </c>
      <c r="C47" s="30"/>
      <c r="D47" s="110"/>
    </row>
    <row r="48" spans="1:4" ht="16.5" thickBot="1" x14ac:dyDescent="0.3">
      <c r="A48" s="160"/>
      <c r="B48" s="2" t="s">
        <v>28</v>
      </c>
      <c r="C48" s="2"/>
      <c r="D48" s="2"/>
    </row>
    <row r="49" spans="1:4" ht="16.5" thickBot="1" x14ac:dyDescent="0.3">
      <c r="A49" s="158" t="s">
        <v>126</v>
      </c>
      <c r="B49" s="2" t="s">
        <v>22</v>
      </c>
      <c r="C49" s="33">
        <f>C50</f>
        <v>5146196.3999999994</v>
      </c>
      <c r="D49" s="33">
        <f>D50</f>
        <v>5876655.2990600001</v>
      </c>
    </row>
    <row r="50" spans="1:4" ht="16.5" thickBot="1" x14ac:dyDescent="0.3">
      <c r="A50" s="159"/>
      <c r="B50" s="2" t="s">
        <v>60</v>
      </c>
      <c r="C50" s="59">
        <v>5146196.3999999994</v>
      </c>
      <c r="D50" s="108">
        <v>5876655.2990600001</v>
      </c>
    </row>
    <row r="51" spans="1:4" ht="32.25" thickBot="1" x14ac:dyDescent="0.3">
      <c r="A51" s="159"/>
      <c r="B51" s="2" t="s">
        <v>23</v>
      </c>
      <c r="C51" s="2"/>
      <c r="D51" s="2"/>
    </row>
    <row r="52" spans="1:4" ht="32.25" thickBot="1" x14ac:dyDescent="0.3">
      <c r="A52" s="159"/>
      <c r="B52" s="2" t="s">
        <v>24</v>
      </c>
      <c r="C52" s="2"/>
      <c r="D52" s="2"/>
    </row>
    <row r="53" spans="1:4" ht="32.25" thickBot="1" x14ac:dyDescent="0.3">
      <c r="A53" s="159"/>
      <c r="B53" s="2" t="s">
        <v>25</v>
      </c>
      <c r="C53" s="2"/>
      <c r="D53" s="2"/>
    </row>
    <row r="54" spans="1:4" ht="16.5" thickBot="1" x14ac:dyDescent="0.3">
      <c r="A54" s="159"/>
      <c r="B54" s="2" t="s">
        <v>26</v>
      </c>
      <c r="C54" s="2"/>
      <c r="D54" s="2"/>
    </row>
    <row r="55" spans="1:4" ht="32.25" thickBot="1" x14ac:dyDescent="0.3">
      <c r="A55" s="159"/>
      <c r="B55" s="2" t="s">
        <v>29</v>
      </c>
      <c r="C55" s="2"/>
      <c r="D55" s="2"/>
    </row>
    <row r="56" spans="1:4" ht="16.5" thickBot="1" x14ac:dyDescent="0.3">
      <c r="A56" s="160"/>
      <c r="B56" s="2" t="s">
        <v>28</v>
      </c>
      <c r="C56" s="2"/>
      <c r="D56" s="2"/>
    </row>
    <row r="57" spans="1:4" ht="16.5" thickBot="1" x14ac:dyDescent="0.3">
      <c r="A57" s="158" t="s">
        <v>127</v>
      </c>
      <c r="B57" s="2" t="s">
        <v>22</v>
      </c>
      <c r="C57" s="33">
        <f>C58</f>
        <v>807005.7</v>
      </c>
      <c r="D57" s="33">
        <f>D58</f>
        <v>1262098.9717299999</v>
      </c>
    </row>
    <row r="58" spans="1:4" ht="16.5" thickBot="1" x14ac:dyDescent="0.3">
      <c r="A58" s="159"/>
      <c r="B58" s="2" t="s">
        <v>60</v>
      </c>
      <c r="C58" s="59">
        <v>807005.7</v>
      </c>
      <c r="D58" s="108">
        <v>1262098.9717299999</v>
      </c>
    </row>
    <row r="59" spans="1:4" ht="32.25" thickBot="1" x14ac:dyDescent="0.3">
      <c r="A59" s="159"/>
      <c r="B59" s="2" t="s">
        <v>23</v>
      </c>
      <c r="C59" s="2"/>
      <c r="D59" s="2"/>
    </row>
    <row r="60" spans="1:4" ht="32.25" thickBot="1" x14ac:dyDescent="0.3">
      <c r="A60" s="159"/>
      <c r="B60" s="2" t="s">
        <v>24</v>
      </c>
      <c r="C60" s="2"/>
      <c r="D60" s="2"/>
    </row>
    <row r="61" spans="1:4" ht="32.25" thickBot="1" x14ac:dyDescent="0.3">
      <c r="A61" s="159"/>
      <c r="B61" s="2" t="s">
        <v>25</v>
      </c>
      <c r="C61" s="2"/>
      <c r="D61" s="2"/>
    </row>
    <row r="62" spans="1:4" ht="16.5" thickBot="1" x14ac:dyDescent="0.3">
      <c r="A62" s="159"/>
      <c r="B62" s="2" t="s">
        <v>26</v>
      </c>
      <c r="C62" s="2"/>
      <c r="D62" s="2"/>
    </row>
    <row r="63" spans="1:4" ht="32.25" thickBot="1" x14ac:dyDescent="0.3">
      <c r="A63" s="159"/>
      <c r="B63" s="2" t="s">
        <v>29</v>
      </c>
      <c r="C63" s="2"/>
      <c r="D63" s="2"/>
    </row>
    <row r="64" spans="1:4" ht="16.5" thickBot="1" x14ac:dyDescent="0.3">
      <c r="A64" s="160"/>
      <c r="B64" s="2" t="s">
        <v>28</v>
      </c>
      <c r="C64" s="2"/>
      <c r="D64" s="2"/>
    </row>
    <row r="65" spans="1:4" ht="16.5" thickBot="1" x14ac:dyDescent="0.3">
      <c r="A65" s="158" t="s">
        <v>128</v>
      </c>
      <c r="B65" s="2" t="s">
        <v>22</v>
      </c>
      <c r="C65" s="33">
        <f>C66</f>
        <v>2161951.6</v>
      </c>
      <c r="D65" s="33">
        <f>D66</f>
        <v>1815425.2433600004</v>
      </c>
    </row>
    <row r="66" spans="1:4" ht="16.5" thickBot="1" x14ac:dyDescent="0.3">
      <c r="A66" s="159"/>
      <c r="B66" s="2" t="s">
        <v>60</v>
      </c>
      <c r="C66" s="59">
        <v>2161951.6</v>
      </c>
      <c r="D66" s="108">
        <v>1815425.2433600004</v>
      </c>
    </row>
    <row r="67" spans="1:4" ht="32.25" thickBot="1" x14ac:dyDescent="0.3">
      <c r="A67" s="159"/>
      <c r="B67" s="2" t="s">
        <v>23</v>
      </c>
      <c r="C67" s="2"/>
      <c r="D67" s="2"/>
    </row>
    <row r="68" spans="1:4" ht="32.25" thickBot="1" x14ac:dyDescent="0.3">
      <c r="A68" s="159"/>
      <c r="B68" s="2" t="s">
        <v>24</v>
      </c>
      <c r="C68" s="2"/>
      <c r="D68" s="2"/>
    </row>
    <row r="69" spans="1:4" ht="32.25" thickBot="1" x14ac:dyDescent="0.3">
      <c r="A69" s="159"/>
      <c r="B69" s="2" t="s">
        <v>25</v>
      </c>
      <c r="C69" s="2"/>
      <c r="D69" s="2"/>
    </row>
    <row r="70" spans="1:4" ht="16.5" thickBot="1" x14ac:dyDescent="0.3">
      <c r="A70" s="159"/>
      <c r="B70" s="2" t="s">
        <v>26</v>
      </c>
      <c r="C70" s="2"/>
      <c r="D70" s="2"/>
    </row>
    <row r="71" spans="1:4" ht="32.25" thickBot="1" x14ac:dyDescent="0.3">
      <c r="A71" s="159"/>
      <c r="B71" s="2" t="s">
        <v>29</v>
      </c>
      <c r="C71" s="2"/>
      <c r="D71" s="2"/>
    </row>
    <row r="72" spans="1:4" ht="16.5" thickBot="1" x14ac:dyDescent="0.3">
      <c r="A72" s="160"/>
      <c r="B72" s="2" t="s">
        <v>28</v>
      </c>
      <c r="C72" s="2"/>
      <c r="D72" s="2"/>
    </row>
    <row r="73" spans="1:4" ht="16.5" thickBot="1" x14ac:dyDescent="0.3">
      <c r="A73" s="158" t="s">
        <v>129</v>
      </c>
      <c r="B73" s="2" t="s">
        <v>22</v>
      </c>
      <c r="C73" s="33">
        <f>C74</f>
        <v>236984.69999999998</v>
      </c>
      <c r="D73" s="33">
        <f>D74</f>
        <v>269181.80710999994</v>
      </c>
    </row>
    <row r="74" spans="1:4" ht="16.5" thickBot="1" x14ac:dyDescent="0.3">
      <c r="A74" s="159"/>
      <c r="B74" s="2" t="s">
        <v>60</v>
      </c>
      <c r="C74" s="59">
        <v>236984.69999999998</v>
      </c>
      <c r="D74" s="108">
        <v>269181.80710999994</v>
      </c>
    </row>
    <row r="75" spans="1:4" ht="32.25" thickBot="1" x14ac:dyDescent="0.3">
      <c r="A75" s="159"/>
      <c r="B75" s="2" t="s">
        <v>23</v>
      </c>
      <c r="C75" s="2"/>
      <c r="D75" s="2"/>
    </row>
    <row r="76" spans="1:4" ht="32.25" thickBot="1" x14ac:dyDescent="0.3">
      <c r="A76" s="159"/>
      <c r="B76" s="2" t="s">
        <v>24</v>
      </c>
      <c r="C76" s="2"/>
      <c r="D76" s="2"/>
    </row>
    <row r="77" spans="1:4" ht="32.25" thickBot="1" x14ac:dyDescent="0.3">
      <c r="A77" s="159"/>
      <c r="B77" s="2" t="s">
        <v>25</v>
      </c>
      <c r="C77" s="2"/>
      <c r="D77" s="2"/>
    </row>
    <row r="78" spans="1:4" ht="16.5" thickBot="1" x14ac:dyDescent="0.3">
      <c r="A78" s="159"/>
      <c r="B78" s="2" t="s">
        <v>26</v>
      </c>
      <c r="C78" s="2"/>
      <c r="D78" s="2"/>
    </row>
    <row r="79" spans="1:4" ht="32.25" thickBot="1" x14ac:dyDescent="0.3">
      <c r="A79" s="159"/>
      <c r="B79" s="2" t="s">
        <v>29</v>
      </c>
      <c r="C79" s="2"/>
      <c r="D79" s="2"/>
    </row>
    <row r="80" spans="1:4" ht="16.5" thickBot="1" x14ac:dyDescent="0.3">
      <c r="A80" s="160"/>
      <c r="B80" s="2" t="s">
        <v>28</v>
      </c>
      <c r="C80" s="2"/>
      <c r="D80" s="2"/>
    </row>
    <row r="81" spans="1:4" ht="16.5" thickBot="1" x14ac:dyDescent="0.3">
      <c r="A81" s="158" t="s">
        <v>130</v>
      </c>
      <c r="B81" s="2" t="s">
        <v>22</v>
      </c>
      <c r="C81" s="33">
        <f>C82</f>
        <v>1707729</v>
      </c>
      <c r="D81" s="33">
        <f>D82</f>
        <v>2059062.6258899998</v>
      </c>
    </row>
    <row r="82" spans="1:4" ht="16.5" thickBot="1" x14ac:dyDescent="0.3">
      <c r="A82" s="159"/>
      <c r="B82" s="2" t="s">
        <v>60</v>
      </c>
      <c r="C82" s="59">
        <v>1707729</v>
      </c>
      <c r="D82" s="108">
        <v>2059062.6258899998</v>
      </c>
    </row>
    <row r="83" spans="1:4" ht="32.25" thickBot="1" x14ac:dyDescent="0.3">
      <c r="A83" s="159"/>
      <c r="B83" s="2" t="s">
        <v>23</v>
      </c>
      <c r="C83" s="2"/>
      <c r="D83" s="2"/>
    </row>
    <row r="84" spans="1:4" ht="32.25" thickBot="1" x14ac:dyDescent="0.3">
      <c r="A84" s="159"/>
      <c r="B84" s="2" t="s">
        <v>24</v>
      </c>
      <c r="C84" s="2"/>
      <c r="D84" s="2"/>
    </row>
    <row r="85" spans="1:4" ht="32.25" thickBot="1" x14ac:dyDescent="0.3">
      <c r="A85" s="159"/>
      <c r="B85" s="2" t="s">
        <v>25</v>
      </c>
      <c r="C85" s="2"/>
      <c r="D85" s="2"/>
    </row>
    <row r="86" spans="1:4" ht="16.5" thickBot="1" x14ac:dyDescent="0.3">
      <c r="A86" s="159"/>
      <c r="B86" s="2" t="s">
        <v>26</v>
      </c>
      <c r="C86" s="2"/>
      <c r="D86" s="2"/>
    </row>
    <row r="87" spans="1:4" ht="32.25" thickBot="1" x14ac:dyDescent="0.3">
      <c r="A87" s="159"/>
      <c r="B87" s="2" t="s">
        <v>29</v>
      </c>
      <c r="C87" s="2"/>
      <c r="D87" s="2"/>
    </row>
    <row r="88" spans="1:4" ht="16.5" thickBot="1" x14ac:dyDescent="0.3">
      <c r="A88" s="160"/>
      <c r="B88" s="2" t="s">
        <v>28</v>
      </c>
      <c r="C88" s="2"/>
      <c r="D88" s="2"/>
    </row>
    <row r="89" spans="1:4" ht="16.5" thickBot="1" x14ac:dyDescent="0.3">
      <c r="A89" s="158" t="s">
        <v>131</v>
      </c>
      <c r="B89" s="2" t="s">
        <v>22</v>
      </c>
      <c r="C89" s="33">
        <f>C90</f>
        <v>2316008.9000000004</v>
      </c>
      <c r="D89" s="33">
        <f>D90</f>
        <v>2506071.79917</v>
      </c>
    </row>
    <row r="90" spans="1:4" ht="16.5" thickBot="1" x14ac:dyDescent="0.3">
      <c r="A90" s="159"/>
      <c r="B90" s="2" t="s">
        <v>60</v>
      </c>
      <c r="C90" s="59">
        <v>2316008.9000000004</v>
      </c>
      <c r="D90" s="108">
        <v>2506071.79917</v>
      </c>
    </row>
    <row r="91" spans="1:4" ht="32.25" thickBot="1" x14ac:dyDescent="0.3">
      <c r="A91" s="159"/>
      <c r="B91" s="2" t="s">
        <v>23</v>
      </c>
      <c r="C91" s="2"/>
      <c r="D91" s="2"/>
    </row>
    <row r="92" spans="1:4" ht="32.25" thickBot="1" x14ac:dyDescent="0.3">
      <c r="A92" s="159"/>
      <c r="B92" s="2" t="s">
        <v>24</v>
      </c>
      <c r="C92" s="2"/>
      <c r="D92" s="2"/>
    </row>
    <row r="93" spans="1:4" ht="32.25" thickBot="1" x14ac:dyDescent="0.3">
      <c r="A93" s="159"/>
      <c r="B93" s="2" t="s">
        <v>25</v>
      </c>
      <c r="C93" s="2"/>
      <c r="D93" s="2"/>
    </row>
    <row r="94" spans="1:4" ht="16.5" thickBot="1" x14ac:dyDescent="0.3">
      <c r="A94" s="159"/>
      <c r="B94" s="2" t="s">
        <v>26</v>
      </c>
      <c r="C94" s="2"/>
      <c r="D94" s="2"/>
    </row>
    <row r="95" spans="1:4" ht="32.25" thickBot="1" x14ac:dyDescent="0.3">
      <c r="A95" s="159"/>
      <c r="B95" s="2" t="s">
        <v>29</v>
      </c>
      <c r="C95" s="2"/>
      <c r="D95" s="2"/>
    </row>
    <row r="96" spans="1:4" ht="16.5" thickBot="1" x14ac:dyDescent="0.3">
      <c r="A96" s="160"/>
      <c r="B96" s="2" t="s">
        <v>28</v>
      </c>
      <c r="C96" s="2"/>
      <c r="D96" s="2"/>
    </row>
    <row r="97" spans="1:4" ht="16.5" thickBot="1" x14ac:dyDescent="0.3">
      <c r="A97" s="158" t="s">
        <v>132</v>
      </c>
      <c r="B97" s="2" t="s">
        <v>22</v>
      </c>
      <c r="C97" s="33">
        <f>C98</f>
        <v>3848654.2</v>
      </c>
      <c r="D97" s="33">
        <f>D98</f>
        <v>4910321.3809700003</v>
      </c>
    </row>
    <row r="98" spans="1:4" ht="16.5" thickBot="1" x14ac:dyDescent="0.3">
      <c r="A98" s="159"/>
      <c r="B98" s="2" t="s">
        <v>60</v>
      </c>
      <c r="C98" s="59">
        <v>3848654.2</v>
      </c>
      <c r="D98" s="108">
        <v>4910321.3809700003</v>
      </c>
    </row>
    <row r="99" spans="1:4" ht="32.25" thickBot="1" x14ac:dyDescent="0.3">
      <c r="A99" s="159"/>
      <c r="B99" s="2" t="s">
        <v>23</v>
      </c>
      <c r="C99" s="2"/>
      <c r="D99" s="2"/>
    </row>
    <row r="100" spans="1:4" ht="32.25" thickBot="1" x14ac:dyDescent="0.3">
      <c r="A100" s="159"/>
      <c r="B100" s="2" t="s">
        <v>24</v>
      </c>
      <c r="C100" s="2"/>
      <c r="D100" s="2"/>
    </row>
    <row r="101" spans="1:4" ht="32.25" thickBot="1" x14ac:dyDescent="0.3">
      <c r="A101" s="159"/>
      <c r="B101" s="2" t="s">
        <v>25</v>
      </c>
      <c r="C101" s="2"/>
      <c r="D101" s="2"/>
    </row>
    <row r="102" spans="1:4" ht="16.5" thickBot="1" x14ac:dyDescent="0.3">
      <c r="A102" s="159"/>
      <c r="B102" s="2" t="s">
        <v>26</v>
      </c>
      <c r="C102" s="2"/>
      <c r="D102" s="2"/>
    </row>
    <row r="103" spans="1:4" ht="32.25" thickBot="1" x14ac:dyDescent="0.3">
      <c r="A103" s="159"/>
      <c r="B103" s="2" t="s">
        <v>29</v>
      </c>
      <c r="C103" s="2"/>
      <c r="D103" s="2"/>
    </row>
    <row r="104" spans="1:4" ht="16.5" thickBot="1" x14ac:dyDescent="0.3">
      <c r="A104" s="160"/>
      <c r="B104" s="2" t="s">
        <v>28</v>
      </c>
      <c r="C104" s="2"/>
      <c r="D104" s="2"/>
    </row>
  </sheetData>
  <mergeCells count="16">
    <mergeCell ref="A73:A80"/>
    <mergeCell ref="A81:A88"/>
    <mergeCell ref="A89:A96"/>
    <mergeCell ref="A97:A104"/>
    <mergeCell ref="A25:A32"/>
    <mergeCell ref="A33:A40"/>
    <mergeCell ref="A41:A48"/>
    <mergeCell ref="A49:A56"/>
    <mergeCell ref="A57:A64"/>
    <mergeCell ref="A65:A72"/>
    <mergeCell ref="A17:A24"/>
    <mergeCell ref="A4:D4"/>
    <mergeCell ref="A5:D5"/>
    <mergeCell ref="B6:B7"/>
    <mergeCell ref="C6:D6"/>
    <mergeCell ref="A9:A16"/>
  </mergeCells>
  <hyperlinks>
    <hyperlink ref="B15" location="_edn3" display="_edn3"/>
  </hyperlinks>
  <pageMargins left="0.70866141732283472" right="0.70866141732283472" top="0.74803149606299213" bottom="0.74803149606299213" header="0.31496062992125984" footer="0.31496062992125984"/>
  <pageSetup paperSize="9" scale="8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4"/>
  <sheetViews>
    <sheetView view="pageBreakPreview" zoomScale="60" zoomScaleNormal="80" workbookViewId="0">
      <selection activeCell="G1" sqref="G1:X1048576"/>
    </sheetView>
  </sheetViews>
  <sheetFormatPr defaultRowHeight="15" x14ac:dyDescent="0.25"/>
  <cols>
    <col min="1" max="1" width="8.85546875" style="67" customWidth="1"/>
    <col min="2" max="6" width="31" customWidth="1"/>
  </cols>
  <sheetData>
    <row r="2" spans="1:6" ht="18.75" x14ac:dyDescent="0.3">
      <c r="F2" s="4" t="s">
        <v>9</v>
      </c>
    </row>
    <row r="3" spans="1:6" ht="18.75" x14ac:dyDescent="0.25">
      <c r="A3" s="68"/>
    </row>
    <row r="4" spans="1:6" ht="73.5" customHeight="1" x14ac:dyDescent="0.25">
      <c r="A4" s="111" t="s">
        <v>10</v>
      </c>
      <c r="B4" s="111"/>
      <c r="C4" s="111"/>
      <c r="D4" s="111"/>
      <c r="E4" s="111"/>
      <c r="F4" s="111"/>
    </row>
    <row r="5" spans="1:6" ht="16.5" x14ac:dyDescent="0.25">
      <c r="A5" s="69"/>
    </row>
    <row r="6" spans="1:6" ht="19.5" thickBot="1" x14ac:dyDescent="0.35">
      <c r="D6" s="5" t="s">
        <v>11</v>
      </c>
    </row>
    <row r="7" spans="1:6" ht="15.75" customHeight="1" x14ac:dyDescent="0.25">
      <c r="A7" s="112" t="s">
        <v>0</v>
      </c>
      <c r="B7" s="113"/>
      <c r="C7" s="113"/>
      <c r="D7" s="113"/>
      <c r="E7" s="113"/>
      <c r="F7" s="114"/>
    </row>
    <row r="8" spans="1:6" ht="47.25" customHeight="1" thickBot="1" x14ac:dyDescent="0.3">
      <c r="A8" s="115" t="s">
        <v>227</v>
      </c>
      <c r="B8" s="116"/>
      <c r="C8" s="116"/>
      <c r="D8" s="116"/>
      <c r="E8" s="116"/>
      <c r="F8" s="117"/>
    </row>
    <row r="9" spans="1:6" ht="66" customHeight="1" thickBot="1" x14ac:dyDescent="0.3">
      <c r="A9" s="112" t="s">
        <v>1</v>
      </c>
      <c r="B9" s="119" t="s">
        <v>12</v>
      </c>
      <c r="C9" s="121" t="s">
        <v>224</v>
      </c>
      <c r="D9" s="122"/>
      <c r="E9" s="123"/>
      <c r="F9" s="119" t="s">
        <v>2</v>
      </c>
    </row>
    <row r="10" spans="1:6" ht="17.25" customHeight="1" thickBot="1" x14ac:dyDescent="0.3">
      <c r="A10" s="118"/>
      <c r="B10" s="120"/>
      <c r="C10" s="119" t="s">
        <v>223</v>
      </c>
      <c r="D10" s="121" t="s">
        <v>222</v>
      </c>
      <c r="E10" s="124"/>
      <c r="F10" s="120"/>
    </row>
    <row r="11" spans="1:6" ht="15.75" x14ac:dyDescent="0.25">
      <c r="A11" s="118"/>
      <c r="B11" s="120"/>
      <c r="C11" s="120"/>
      <c r="D11" s="14" t="s">
        <v>3</v>
      </c>
      <c r="E11" s="14" t="s">
        <v>4</v>
      </c>
      <c r="F11" s="120"/>
    </row>
    <row r="12" spans="1:6" ht="15.75" x14ac:dyDescent="0.25">
      <c r="A12" s="70">
        <v>1</v>
      </c>
      <c r="B12" s="70">
        <v>2</v>
      </c>
      <c r="C12" s="70">
        <v>3</v>
      </c>
      <c r="D12" s="70">
        <v>4</v>
      </c>
      <c r="E12" s="70">
        <v>5</v>
      </c>
      <c r="F12" s="70">
        <v>6</v>
      </c>
    </row>
    <row r="13" spans="1:6" ht="15.75" x14ac:dyDescent="0.25">
      <c r="A13" s="125" t="s">
        <v>59</v>
      </c>
      <c r="B13" s="125"/>
      <c r="C13" s="125"/>
      <c r="D13" s="125"/>
      <c r="E13" s="125"/>
      <c r="F13" s="125"/>
    </row>
    <row r="14" spans="1:6" ht="30" customHeight="1" x14ac:dyDescent="0.25">
      <c r="A14" s="71" t="s">
        <v>146</v>
      </c>
      <c r="B14" s="126" t="s">
        <v>147</v>
      </c>
      <c r="C14" s="126"/>
      <c r="D14" s="126"/>
      <c r="E14" s="126"/>
      <c r="F14" s="126"/>
    </row>
    <row r="15" spans="1:6" ht="40.5" customHeight="1" x14ac:dyDescent="0.25">
      <c r="A15" s="71" t="s">
        <v>148</v>
      </c>
      <c r="B15" s="126" t="s">
        <v>149</v>
      </c>
      <c r="C15" s="126"/>
      <c r="D15" s="126"/>
      <c r="E15" s="126"/>
      <c r="F15" s="126"/>
    </row>
    <row r="16" spans="1:6" ht="30" customHeight="1" x14ac:dyDescent="0.25">
      <c r="A16" s="166" t="s">
        <v>167</v>
      </c>
      <c r="B16" s="166"/>
      <c r="C16" s="166"/>
      <c r="D16" s="166"/>
      <c r="E16" s="166"/>
      <c r="F16" s="166"/>
    </row>
    <row r="17" spans="1:6" ht="315" x14ac:dyDescent="0.25">
      <c r="A17" s="70">
        <v>1</v>
      </c>
      <c r="B17" s="30" t="s">
        <v>6</v>
      </c>
      <c r="C17" s="62">
        <v>99.95</v>
      </c>
      <c r="D17" s="63">
        <v>99.9</v>
      </c>
      <c r="E17" s="62">
        <v>99.85</v>
      </c>
      <c r="F17" s="15" t="s">
        <v>168</v>
      </c>
    </row>
    <row r="18" spans="1:6" ht="31.5" x14ac:dyDescent="0.25">
      <c r="A18" s="70">
        <v>2</v>
      </c>
      <c r="B18" s="30" t="s">
        <v>36</v>
      </c>
      <c r="C18" s="78">
        <f>AVERAGE(C19:C21)</f>
        <v>100</v>
      </c>
      <c r="D18" s="78">
        <f t="shared" ref="D18:E18" si="0">AVERAGE(D19:D21)</f>
        <v>100</v>
      </c>
      <c r="E18" s="78">
        <f t="shared" si="0"/>
        <v>100</v>
      </c>
      <c r="F18" s="30"/>
    </row>
    <row r="19" spans="1:6" x14ac:dyDescent="0.25">
      <c r="A19" s="64">
        <v>3</v>
      </c>
      <c r="B19" s="15" t="s">
        <v>32</v>
      </c>
      <c r="C19" s="63">
        <v>100</v>
      </c>
      <c r="D19" s="63">
        <v>100</v>
      </c>
      <c r="E19" s="63">
        <v>100</v>
      </c>
      <c r="F19" s="64" t="s">
        <v>49</v>
      </c>
    </row>
    <row r="20" spans="1:6" ht="30" x14ac:dyDescent="0.25">
      <c r="A20" s="64">
        <v>4</v>
      </c>
      <c r="B20" s="15" t="s">
        <v>33</v>
      </c>
      <c r="C20" s="63">
        <v>100</v>
      </c>
      <c r="D20" s="63">
        <v>100</v>
      </c>
      <c r="E20" s="63">
        <v>100</v>
      </c>
      <c r="F20" s="64" t="s">
        <v>49</v>
      </c>
    </row>
    <row r="21" spans="1:6" ht="30" x14ac:dyDescent="0.25">
      <c r="A21" s="64">
        <v>5</v>
      </c>
      <c r="B21" s="15" t="s">
        <v>34</v>
      </c>
      <c r="C21" s="63">
        <v>100</v>
      </c>
      <c r="D21" s="63">
        <v>100</v>
      </c>
      <c r="E21" s="63">
        <v>100</v>
      </c>
      <c r="F21" s="64" t="s">
        <v>49</v>
      </c>
    </row>
    <row r="22" spans="1:6" x14ac:dyDescent="0.25">
      <c r="A22" s="166" t="s">
        <v>47</v>
      </c>
      <c r="B22" s="166"/>
      <c r="C22" s="166"/>
      <c r="D22" s="166"/>
      <c r="E22" s="166"/>
      <c r="F22" s="166"/>
    </row>
    <row r="23" spans="1:6" ht="39" customHeight="1" x14ac:dyDescent="0.25">
      <c r="A23" s="71" t="s">
        <v>146</v>
      </c>
      <c r="B23" s="167" t="s">
        <v>150</v>
      </c>
      <c r="C23" s="167"/>
      <c r="D23" s="167"/>
      <c r="E23" s="167"/>
      <c r="F23" s="167"/>
    </row>
    <row r="24" spans="1:6" ht="41.25" customHeight="1" x14ac:dyDescent="0.25">
      <c r="A24" s="71" t="s">
        <v>148</v>
      </c>
      <c r="B24" s="167" t="s">
        <v>151</v>
      </c>
      <c r="C24" s="167"/>
      <c r="D24" s="167"/>
      <c r="E24" s="167"/>
      <c r="F24" s="167"/>
    </row>
    <row r="25" spans="1:6" ht="15.75" x14ac:dyDescent="0.25">
      <c r="A25" s="125" t="s">
        <v>5</v>
      </c>
      <c r="B25" s="125"/>
      <c r="C25" s="125"/>
      <c r="D25" s="125"/>
      <c r="E25" s="125"/>
      <c r="F25" s="125"/>
    </row>
    <row r="26" spans="1:6" ht="36" customHeight="1" x14ac:dyDescent="0.25">
      <c r="A26" s="166" t="s">
        <v>185</v>
      </c>
      <c r="B26" s="166"/>
      <c r="C26" s="166"/>
      <c r="D26" s="166"/>
      <c r="E26" s="166"/>
      <c r="F26" s="166"/>
    </row>
    <row r="27" spans="1:6" ht="31.5" customHeight="1" x14ac:dyDescent="0.25">
      <c r="A27" s="70">
        <v>1</v>
      </c>
      <c r="B27" s="30" t="s">
        <v>6</v>
      </c>
      <c r="C27" s="72">
        <v>100</v>
      </c>
      <c r="D27" s="72">
        <v>100</v>
      </c>
      <c r="E27" s="72">
        <v>100</v>
      </c>
      <c r="F27" s="72"/>
    </row>
    <row r="28" spans="1:6" ht="31.5" x14ac:dyDescent="0.25">
      <c r="A28" s="70">
        <v>2</v>
      </c>
      <c r="B28" s="30" t="s">
        <v>36</v>
      </c>
      <c r="C28" s="78">
        <f>AVERAGE(C29:C31)</f>
        <v>100</v>
      </c>
      <c r="D28" s="78">
        <f t="shared" ref="D28" si="1">AVERAGE(D29:D31)</f>
        <v>100</v>
      </c>
      <c r="E28" s="78">
        <f t="shared" ref="E28" si="2">AVERAGE(E29:E31)</f>
        <v>100</v>
      </c>
      <c r="F28" s="30"/>
    </row>
    <row r="29" spans="1:6" x14ac:dyDescent="0.25">
      <c r="A29" s="64">
        <v>3</v>
      </c>
      <c r="B29" s="15" t="s">
        <v>32</v>
      </c>
      <c r="C29" s="63">
        <v>100</v>
      </c>
      <c r="D29" s="63">
        <v>100</v>
      </c>
      <c r="E29" s="63">
        <v>100</v>
      </c>
      <c r="F29" s="64" t="s">
        <v>49</v>
      </c>
    </row>
    <row r="30" spans="1:6" ht="30" x14ac:dyDescent="0.25">
      <c r="A30" s="64">
        <v>4</v>
      </c>
      <c r="B30" s="15" t="s">
        <v>33</v>
      </c>
      <c r="C30" s="63">
        <v>100</v>
      </c>
      <c r="D30" s="63">
        <v>100</v>
      </c>
      <c r="E30" s="63">
        <v>100</v>
      </c>
      <c r="F30" s="64" t="s">
        <v>49</v>
      </c>
    </row>
    <row r="31" spans="1:6" ht="30" x14ac:dyDescent="0.25">
      <c r="A31" s="64">
        <v>5</v>
      </c>
      <c r="B31" s="15" t="s">
        <v>34</v>
      </c>
      <c r="C31" s="63">
        <v>100</v>
      </c>
      <c r="D31" s="63">
        <v>100</v>
      </c>
      <c r="E31" s="63">
        <v>100</v>
      </c>
      <c r="F31" s="64" t="s">
        <v>49</v>
      </c>
    </row>
    <row r="32" spans="1:6" x14ac:dyDescent="0.25">
      <c r="A32" s="166" t="s">
        <v>152</v>
      </c>
      <c r="B32" s="166"/>
      <c r="C32" s="166"/>
      <c r="D32" s="166"/>
      <c r="E32" s="166"/>
      <c r="F32" s="166"/>
    </row>
    <row r="33" spans="1:6" ht="23.25" customHeight="1" x14ac:dyDescent="0.25">
      <c r="A33" s="71" t="s">
        <v>146</v>
      </c>
      <c r="B33" s="126" t="s">
        <v>153</v>
      </c>
      <c r="C33" s="126"/>
      <c r="D33" s="126"/>
      <c r="E33" s="126"/>
      <c r="F33" s="126"/>
    </row>
    <row r="34" spans="1:6" ht="54" customHeight="1" x14ac:dyDescent="0.25">
      <c r="A34" s="71" t="s">
        <v>148</v>
      </c>
      <c r="B34" s="167" t="s">
        <v>154</v>
      </c>
      <c r="C34" s="167"/>
      <c r="D34" s="167"/>
      <c r="E34" s="167"/>
      <c r="F34" s="167"/>
    </row>
    <row r="35" spans="1:6" x14ac:dyDescent="0.25">
      <c r="A35" s="166" t="s">
        <v>155</v>
      </c>
      <c r="B35" s="166"/>
      <c r="C35" s="166"/>
      <c r="D35" s="166"/>
      <c r="E35" s="166"/>
      <c r="F35" s="166"/>
    </row>
    <row r="36" spans="1:6" ht="39" customHeight="1" x14ac:dyDescent="0.25">
      <c r="A36" s="71" t="s">
        <v>146</v>
      </c>
      <c r="B36" s="167" t="s">
        <v>156</v>
      </c>
      <c r="C36" s="167"/>
      <c r="D36" s="167"/>
      <c r="E36" s="167"/>
      <c r="F36" s="167"/>
    </row>
    <row r="37" spans="1:6" ht="53.25" customHeight="1" x14ac:dyDescent="0.25">
      <c r="A37" s="71" t="s">
        <v>148</v>
      </c>
      <c r="B37" s="167" t="s">
        <v>157</v>
      </c>
      <c r="C37" s="167"/>
      <c r="D37" s="167"/>
      <c r="E37" s="167"/>
      <c r="F37" s="167"/>
    </row>
    <row r="38" spans="1:6" x14ac:dyDescent="0.25">
      <c r="A38" s="168" t="s">
        <v>181</v>
      </c>
      <c r="B38" s="168"/>
      <c r="C38" s="168"/>
      <c r="D38" s="168"/>
      <c r="E38" s="168"/>
      <c r="F38" s="168"/>
    </row>
    <row r="39" spans="1:6" ht="105" x14ac:dyDescent="0.25">
      <c r="A39" s="64">
        <v>1</v>
      </c>
      <c r="B39" s="15" t="s">
        <v>6</v>
      </c>
      <c r="C39" s="66">
        <v>1.577</v>
      </c>
      <c r="D39" s="62">
        <v>1.63</v>
      </c>
      <c r="E39" s="66">
        <v>1.504</v>
      </c>
      <c r="F39" s="15" t="s">
        <v>176</v>
      </c>
    </row>
    <row r="40" spans="1:6" ht="105" x14ac:dyDescent="0.25">
      <c r="A40" s="64">
        <v>2</v>
      </c>
      <c r="B40" s="15" t="s">
        <v>36</v>
      </c>
      <c r="C40" s="66">
        <f>AVERAGE(C41:C43)</f>
        <v>1.8846666666666667</v>
      </c>
      <c r="D40" s="66">
        <f t="shared" ref="D40:E40" si="3">AVERAGE(D41:D43)</f>
        <v>2.0006666666666666</v>
      </c>
      <c r="E40" s="66">
        <f t="shared" si="3"/>
        <v>1.8120000000000001</v>
      </c>
      <c r="F40" s="15" t="s">
        <v>176</v>
      </c>
    </row>
    <row r="41" spans="1:6" ht="105" x14ac:dyDescent="0.25">
      <c r="A41" s="64">
        <v>3</v>
      </c>
      <c r="B41" s="15" t="s">
        <v>32</v>
      </c>
      <c r="C41" s="66">
        <v>1.518</v>
      </c>
      <c r="D41" s="66">
        <v>1.5780000000000001</v>
      </c>
      <c r="E41" s="66">
        <v>1.4359999999999999</v>
      </c>
      <c r="F41" s="15" t="s">
        <v>176</v>
      </c>
    </row>
    <row r="42" spans="1:6" ht="105" x14ac:dyDescent="0.25">
      <c r="A42" s="64">
        <v>4</v>
      </c>
      <c r="B42" s="15" t="s">
        <v>33</v>
      </c>
      <c r="C42" s="66">
        <v>2.2410000000000001</v>
      </c>
      <c r="D42" s="66">
        <v>2.4769999999999999</v>
      </c>
      <c r="E42" s="66">
        <v>2.1749999999999998</v>
      </c>
      <c r="F42" s="15" t="s">
        <v>176</v>
      </c>
    </row>
    <row r="43" spans="1:6" ht="105" x14ac:dyDescent="0.25">
      <c r="A43" s="64">
        <v>5</v>
      </c>
      <c r="B43" s="15" t="s">
        <v>34</v>
      </c>
      <c r="C43" s="66">
        <v>1.895</v>
      </c>
      <c r="D43" s="66">
        <v>1.9470000000000001</v>
      </c>
      <c r="E43" s="66">
        <v>1.825</v>
      </c>
      <c r="F43" s="15" t="s">
        <v>176</v>
      </c>
    </row>
    <row r="44" spans="1:6" x14ac:dyDescent="0.25">
      <c r="A44" s="169" t="s">
        <v>184</v>
      </c>
      <c r="B44" s="169"/>
      <c r="C44" s="169"/>
      <c r="D44" s="169"/>
      <c r="E44" s="169"/>
      <c r="F44" s="169"/>
    </row>
    <row r="45" spans="1:6" ht="105" x14ac:dyDescent="0.25">
      <c r="A45" s="73">
        <v>1</v>
      </c>
      <c r="B45" s="15" t="s">
        <v>6</v>
      </c>
      <c r="C45" s="64" t="s">
        <v>49</v>
      </c>
      <c r="D45" s="63">
        <v>102.5</v>
      </c>
      <c r="E45" s="62">
        <v>91.21</v>
      </c>
      <c r="F45" s="15" t="s">
        <v>176</v>
      </c>
    </row>
    <row r="46" spans="1:6" ht="105" x14ac:dyDescent="0.25">
      <c r="A46" s="73">
        <v>2</v>
      </c>
      <c r="B46" s="15" t="s">
        <v>36</v>
      </c>
      <c r="C46" s="64"/>
      <c r="D46" s="63">
        <f>AVERAGE(D47:D49)</f>
        <v>144.70000000000002</v>
      </c>
      <c r="E46" s="63">
        <f>AVERAGE(E47:E49)</f>
        <v>124.21</v>
      </c>
      <c r="F46" s="15" t="s">
        <v>176</v>
      </c>
    </row>
    <row r="47" spans="1:6" ht="105" x14ac:dyDescent="0.25">
      <c r="A47" s="64">
        <v>3</v>
      </c>
      <c r="B47" s="15" t="s">
        <v>32</v>
      </c>
      <c r="C47" s="64" t="s">
        <v>49</v>
      </c>
      <c r="D47" s="63">
        <v>107.1</v>
      </c>
      <c r="E47" s="62">
        <v>96.91</v>
      </c>
      <c r="F47" s="15" t="s">
        <v>176</v>
      </c>
    </row>
    <row r="48" spans="1:6" ht="105" x14ac:dyDescent="0.25">
      <c r="A48" s="64">
        <v>4</v>
      </c>
      <c r="B48" s="15" t="s">
        <v>33</v>
      </c>
      <c r="C48" s="64" t="s">
        <v>49</v>
      </c>
      <c r="D48" s="63">
        <v>180.1</v>
      </c>
      <c r="E48" s="62">
        <v>143.96</v>
      </c>
      <c r="F48" s="15" t="s">
        <v>176</v>
      </c>
    </row>
    <row r="49" spans="1:6" ht="105" x14ac:dyDescent="0.25">
      <c r="A49" s="64">
        <v>5</v>
      </c>
      <c r="B49" s="15" t="s">
        <v>34</v>
      </c>
      <c r="C49" s="64" t="s">
        <v>49</v>
      </c>
      <c r="D49" s="63">
        <v>146.9</v>
      </c>
      <c r="E49" s="62">
        <v>131.76</v>
      </c>
      <c r="F49" s="15" t="s">
        <v>176</v>
      </c>
    </row>
    <row r="50" spans="1:6" ht="39" customHeight="1" x14ac:dyDescent="0.25">
      <c r="A50" s="169" t="s">
        <v>183</v>
      </c>
      <c r="B50" s="169"/>
      <c r="C50" s="169"/>
      <c r="D50" s="169"/>
      <c r="E50" s="169"/>
      <c r="F50" s="169"/>
    </row>
    <row r="51" spans="1:6" ht="105" x14ac:dyDescent="0.25">
      <c r="A51" s="73">
        <v>1</v>
      </c>
      <c r="B51" s="15" t="s">
        <v>6</v>
      </c>
      <c r="C51" s="64" t="s">
        <v>49</v>
      </c>
      <c r="D51" s="63">
        <v>82.8</v>
      </c>
      <c r="E51" s="62">
        <v>71.61</v>
      </c>
      <c r="F51" s="15" t="s">
        <v>176</v>
      </c>
    </row>
    <row r="52" spans="1:6" ht="105" x14ac:dyDescent="0.25">
      <c r="A52" s="73">
        <v>2</v>
      </c>
      <c r="B52" s="15" t="s">
        <v>36</v>
      </c>
      <c r="C52" s="64"/>
      <c r="D52" s="63">
        <f>HARMEAN(D53:D55)</f>
        <v>88.549692169791413</v>
      </c>
      <c r="E52" s="63">
        <f>HARMEAN(E53:E55)</f>
        <v>84.658809272286049</v>
      </c>
      <c r="F52" s="15" t="s">
        <v>176</v>
      </c>
    </row>
    <row r="53" spans="1:6" ht="105" x14ac:dyDescent="0.25">
      <c r="A53" s="64">
        <v>3</v>
      </c>
      <c r="B53" s="15" t="s">
        <v>32</v>
      </c>
      <c r="C53" s="64" t="s">
        <v>49</v>
      </c>
      <c r="D53" s="63">
        <v>83.3</v>
      </c>
      <c r="E53" s="62">
        <v>70.73</v>
      </c>
      <c r="F53" s="15" t="s">
        <v>176</v>
      </c>
    </row>
    <row r="54" spans="1:6" ht="45" x14ac:dyDescent="0.25">
      <c r="A54" s="64">
        <v>4</v>
      </c>
      <c r="B54" s="15" t="s">
        <v>33</v>
      </c>
      <c r="C54" s="64" t="s">
        <v>49</v>
      </c>
      <c r="D54" s="63">
        <v>99.6</v>
      </c>
      <c r="E54" s="62">
        <v>105.17</v>
      </c>
      <c r="F54" s="15" t="s">
        <v>192</v>
      </c>
    </row>
    <row r="55" spans="1:6" ht="45" x14ac:dyDescent="0.25">
      <c r="A55" s="64">
        <v>5</v>
      </c>
      <c r="B55" s="15" t="s">
        <v>34</v>
      </c>
      <c r="C55" s="64" t="s">
        <v>49</v>
      </c>
      <c r="D55" s="63">
        <v>84.5</v>
      </c>
      <c r="E55" s="62">
        <v>84.82</v>
      </c>
      <c r="F55" s="15" t="s">
        <v>192</v>
      </c>
    </row>
    <row r="56" spans="1:6" ht="51.75" customHeight="1" x14ac:dyDescent="0.25">
      <c r="A56" s="169" t="s">
        <v>182</v>
      </c>
      <c r="B56" s="169"/>
      <c r="C56" s="169"/>
      <c r="D56" s="169"/>
      <c r="E56" s="169"/>
      <c r="F56" s="169"/>
    </row>
    <row r="57" spans="1:6" ht="390" x14ac:dyDescent="0.25">
      <c r="A57" s="64">
        <v>1</v>
      </c>
      <c r="B57" s="15" t="s">
        <v>6</v>
      </c>
      <c r="C57" s="64" t="s">
        <v>177</v>
      </c>
      <c r="D57" s="64" t="s">
        <v>178</v>
      </c>
      <c r="E57" s="64" t="s">
        <v>179</v>
      </c>
      <c r="F57" s="15" t="s">
        <v>180</v>
      </c>
    </row>
    <row r="58" spans="1:6" ht="30" x14ac:dyDescent="0.25">
      <c r="A58" s="64">
        <v>2</v>
      </c>
      <c r="B58" s="15" t="s">
        <v>36</v>
      </c>
      <c r="C58" s="63">
        <f>SUM(C59:C61)</f>
        <v>211</v>
      </c>
      <c r="D58" s="63">
        <f t="shared" ref="D58:E58" si="4">SUM(D59:D61)</f>
        <v>222</v>
      </c>
      <c r="E58" s="63">
        <f t="shared" si="4"/>
        <v>343</v>
      </c>
      <c r="F58" s="15"/>
    </row>
    <row r="59" spans="1:6" x14ac:dyDescent="0.25">
      <c r="A59" s="64">
        <v>3</v>
      </c>
      <c r="B59" s="15" t="s">
        <v>32</v>
      </c>
      <c r="C59" s="63">
        <v>46</v>
      </c>
      <c r="D59" s="63">
        <v>49</v>
      </c>
      <c r="E59" s="63">
        <v>49</v>
      </c>
      <c r="F59" s="64" t="s">
        <v>49</v>
      </c>
    </row>
    <row r="60" spans="1:6" ht="30" x14ac:dyDescent="0.25">
      <c r="A60" s="64">
        <v>4</v>
      </c>
      <c r="B60" s="15" t="s">
        <v>33</v>
      </c>
      <c r="C60" s="63">
        <v>41</v>
      </c>
      <c r="D60" s="63">
        <v>46</v>
      </c>
      <c r="E60" s="63">
        <v>46</v>
      </c>
      <c r="F60" s="64" t="s">
        <v>49</v>
      </c>
    </row>
    <row r="61" spans="1:6" ht="150" x14ac:dyDescent="0.25">
      <c r="A61" s="64">
        <v>5</v>
      </c>
      <c r="B61" s="15" t="s">
        <v>34</v>
      </c>
      <c r="C61" s="63">
        <v>124</v>
      </c>
      <c r="D61" s="63">
        <v>127</v>
      </c>
      <c r="E61" s="63">
        <v>248</v>
      </c>
      <c r="F61" s="15" t="s">
        <v>199</v>
      </c>
    </row>
    <row r="62" spans="1:6" ht="37.5" customHeight="1" x14ac:dyDescent="0.25">
      <c r="A62" s="136" t="s">
        <v>200</v>
      </c>
      <c r="B62" s="137"/>
      <c r="C62" s="137"/>
      <c r="D62" s="137"/>
      <c r="E62" s="137"/>
      <c r="F62" s="138"/>
    </row>
    <row r="63" spans="1:6" ht="45" x14ac:dyDescent="0.25">
      <c r="A63" s="76" t="s">
        <v>201</v>
      </c>
      <c r="B63" s="77" t="s">
        <v>6</v>
      </c>
      <c r="C63" s="64" t="s">
        <v>49</v>
      </c>
      <c r="D63" s="64" t="s">
        <v>202</v>
      </c>
      <c r="E63" s="64" t="s">
        <v>203</v>
      </c>
      <c r="F63" s="15" t="s">
        <v>204</v>
      </c>
    </row>
    <row r="64" spans="1:6" ht="90" x14ac:dyDescent="0.25">
      <c r="A64" s="64">
        <v>2</v>
      </c>
      <c r="B64" s="15" t="s">
        <v>36</v>
      </c>
      <c r="C64" s="64" t="s">
        <v>49</v>
      </c>
      <c r="D64" s="63">
        <f>SUM(D65)</f>
        <v>389</v>
      </c>
      <c r="E64" s="63">
        <f>SUM(E65)</f>
        <v>1013</v>
      </c>
      <c r="F64" s="15" t="s">
        <v>205</v>
      </c>
    </row>
    <row r="65" spans="1:6" ht="90" x14ac:dyDescent="0.25">
      <c r="A65" s="64">
        <v>3</v>
      </c>
      <c r="B65" s="15" t="s">
        <v>32</v>
      </c>
      <c r="C65" s="64" t="s">
        <v>49</v>
      </c>
      <c r="D65" s="63">
        <v>389</v>
      </c>
      <c r="E65" s="63">
        <v>1013</v>
      </c>
      <c r="F65" s="15" t="s">
        <v>205</v>
      </c>
    </row>
    <row r="66" spans="1:6" x14ac:dyDescent="0.25">
      <c r="A66" s="166" t="s">
        <v>158</v>
      </c>
      <c r="B66" s="166"/>
      <c r="C66" s="166"/>
      <c r="D66" s="166"/>
      <c r="E66" s="166"/>
      <c r="F66" s="166"/>
    </row>
    <row r="67" spans="1:6" ht="24" customHeight="1" x14ac:dyDescent="0.25">
      <c r="A67" s="71" t="s">
        <v>146</v>
      </c>
      <c r="B67" s="167" t="s">
        <v>160</v>
      </c>
      <c r="C67" s="167"/>
      <c r="D67" s="167"/>
      <c r="E67" s="167"/>
      <c r="F67" s="167"/>
    </row>
    <row r="68" spans="1:6" ht="42" customHeight="1" x14ac:dyDescent="0.25">
      <c r="A68" s="71" t="s">
        <v>148</v>
      </c>
      <c r="B68" s="167" t="s">
        <v>159</v>
      </c>
      <c r="C68" s="167"/>
      <c r="D68" s="167"/>
      <c r="E68" s="167"/>
      <c r="F68" s="167"/>
    </row>
    <row r="69" spans="1:6" x14ac:dyDescent="0.25">
      <c r="A69" s="166" t="s">
        <v>161</v>
      </c>
      <c r="B69" s="166"/>
      <c r="C69" s="166"/>
      <c r="D69" s="166"/>
      <c r="E69" s="166"/>
      <c r="F69" s="166"/>
    </row>
    <row r="70" spans="1:6" ht="33" customHeight="1" x14ac:dyDescent="0.25">
      <c r="A70" s="71" t="s">
        <v>146</v>
      </c>
      <c r="B70" s="167" t="s">
        <v>162</v>
      </c>
      <c r="C70" s="167"/>
      <c r="D70" s="167"/>
      <c r="E70" s="167"/>
      <c r="F70" s="167"/>
    </row>
    <row r="71" spans="1:6" ht="50.25" customHeight="1" x14ac:dyDescent="0.25">
      <c r="A71" s="71" t="s">
        <v>148</v>
      </c>
      <c r="B71" s="167" t="s">
        <v>163</v>
      </c>
      <c r="C71" s="167"/>
      <c r="D71" s="167"/>
      <c r="E71" s="167"/>
      <c r="F71" s="167"/>
    </row>
    <row r="72" spans="1:6" ht="24.75" customHeight="1" x14ac:dyDescent="0.25">
      <c r="A72" s="166" t="s">
        <v>164</v>
      </c>
      <c r="B72" s="166"/>
      <c r="C72" s="166"/>
      <c r="D72" s="166"/>
      <c r="E72" s="166"/>
      <c r="F72" s="166"/>
    </row>
    <row r="73" spans="1:6" ht="21.75" customHeight="1" x14ac:dyDescent="0.25">
      <c r="A73" s="71" t="s">
        <v>146</v>
      </c>
      <c r="B73" s="167" t="s">
        <v>165</v>
      </c>
      <c r="C73" s="167"/>
      <c r="D73" s="167"/>
      <c r="E73" s="167"/>
      <c r="F73" s="167"/>
    </row>
    <row r="74" spans="1:6" ht="31.5" customHeight="1" x14ac:dyDescent="0.25">
      <c r="A74" s="71" t="s">
        <v>148</v>
      </c>
      <c r="B74" s="167" t="s">
        <v>166</v>
      </c>
      <c r="C74" s="167"/>
      <c r="D74" s="167"/>
      <c r="E74" s="167"/>
      <c r="F74" s="167"/>
    </row>
  </sheetData>
  <mergeCells count="38">
    <mergeCell ref="A56:F56"/>
    <mergeCell ref="A66:F66"/>
    <mergeCell ref="B67:F67"/>
    <mergeCell ref="B74:F74"/>
    <mergeCell ref="A62:F62"/>
    <mergeCell ref="A72:F72"/>
    <mergeCell ref="B73:F73"/>
    <mergeCell ref="B68:F68"/>
    <mergeCell ref="A69:F69"/>
    <mergeCell ref="B70:F70"/>
    <mergeCell ref="B71:F71"/>
    <mergeCell ref="B36:F36"/>
    <mergeCell ref="B37:F37"/>
    <mergeCell ref="A38:F38"/>
    <mergeCell ref="A44:F44"/>
    <mergeCell ref="A50:F50"/>
    <mergeCell ref="A26:F26"/>
    <mergeCell ref="A32:F32"/>
    <mergeCell ref="B33:F33"/>
    <mergeCell ref="B34:F34"/>
    <mergeCell ref="A35:F35"/>
    <mergeCell ref="A25:F25"/>
    <mergeCell ref="A13:F13"/>
    <mergeCell ref="B14:F14"/>
    <mergeCell ref="B15:F15"/>
    <mergeCell ref="A16:F16"/>
    <mergeCell ref="A22:F22"/>
    <mergeCell ref="B23:F23"/>
    <mergeCell ref="B24:F24"/>
    <mergeCell ref="A4:F4"/>
    <mergeCell ref="A7:F7"/>
    <mergeCell ref="A8:F8"/>
    <mergeCell ref="A9:A11"/>
    <mergeCell ref="B9:B11"/>
    <mergeCell ref="C9:E9"/>
    <mergeCell ref="F9:F11"/>
    <mergeCell ref="C10:C11"/>
    <mergeCell ref="D10:E10"/>
  </mergeCells>
  <hyperlinks>
    <hyperlink ref="A16" location="_edn3" display="_edn3"/>
    <hyperlink ref="A22" location="_edn5" display="_edn5"/>
    <hyperlink ref="A26" location="_edn6" display="_edn6"/>
    <hyperlink ref="A32" location="_edn5" display="_edn5"/>
    <hyperlink ref="A35" location="_edn5" display="_edn5"/>
    <hyperlink ref="A66" location="_edn5" display="_edn5"/>
    <hyperlink ref="A69" location="_edn5" display="_edn5"/>
    <hyperlink ref="A72" location="_edn5" display="_edn5"/>
    <hyperlink ref="C9" location="_edn1" display="_edn1"/>
    <hyperlink ref="C10" location="_edn2" display="_edn2"/>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view="pageBreakPreview" zoomScale="60" zoomScaleNormal="100" workbookViewId="0">
      <selection activeCell="P31" sqref="P31"/>
    </sheetView>
  </sheetViews>
  <sheetFormatPr defaultRowHeight="15" x14ac:dyDescent="0.25"/>
  <cols>
    <col min="1" max="2" width="35" customWidth="1"/>
    <col min="3" max="5" width="33" customWidth="1"/>
  </cols>
  <sheetData>
    <row r="2" spans="1:5" ht="18.75" x14ac:dyDescent="0.3">
      <c r="C2" s="5" t="s">
        <v>17</v>
      </c>
    </row>
    <row r="4" spans="1:5" ht="19.5" thickBot="1" x14ac:dyDescent="0.35">
      <c r="E4" s="4" t="s">
        <v>18</v>
      </c>
    </row>
    <row r="5" spans="1:5" ht="47.25" customHeight="1" thickBot="1" x14ac:dyDescent="0.3">
      <c r="A5" s="121" t="s">
        <v>110</v>
      </c>
      <c r="B5" s="148"/>
      <c r="C5" s="148"/>
      <c r="D5" s="148"/>
      <c r="E5" s="124"/>
    </row>
    <row r="6" spans="1:5" ht="39.75" customHeight="1" x14ac:dyDescent="0.25">
      <c r="A6" s="119" t="s">
        <v>13</v>
      </c>
      <c r="B6" s="119" t="s">
        <v>14</v>
      </c>
      <c r="C6" s="112" t="s">
        <v>15</v>
      </c>
      <c r="D6" s="113"/>
      <c r="E6" s="114"/>
    </row>
    <row r="7" spans="1:5" ht="16.5" thickBot="1" x14ac:dyDescent="0.3">
      <c r="A7" s="120"/>
      <c r="B7" s="120"/>
      <c r="C7" s="115" t="s">
        <v>16</v>
      </c>
      <c r="D7" s="116"/>
      <c r="E7" s="117"/>
    </row>
    <row r="8" spans="1:5" ht="59.25" customHeight="1" thickBot="1" x14ac:dyDescent="0.3">
      <c r="A8" s="152"/>
      <c r="B8" s="152"/>
      <c r="C8" s="79" t="s">
        <v>219</v>
      </c>
      <c r="D8" s="79" t="s">
        <v>220</v>
      </c>
      <c r="E8" s="85" t="s">
        <v>225</v>
      </c>
    </row>
    <row r="9" spans="1:5" ht="16.5" thickBot="1" x14ac:dyDescent="0.3">
      <c r="A9" s="7">
        <v>1</v>
      </c>
      <c r="B9" s="3">
        <v>2</v>
      </c>
      <c r="C9" s="3">
        <v>3</v>
      </c>
      <c r="D9" s="3">
        <v>4</v>
      </c>
      <c r="E9" s="3">
        <v>5</v>
      </c>
    </row>
    <row r="10" spans="1:5" ht="25.5" x14ac:dyDescent="0.25">
      <c r="A10" s="119" t="s">
        <v>59</v>
      </c>
      <c r="B10" s="17" t="s">
        <v>36</v>
      </c>
      <c r="C10" s="19">
        <f>C14+C56</f>
        <v>3400699.8000000003</v>
      </c>
      <c r="D10" s="19">
        <f t="shared" ref="D10:E10" si="0">D14+D56</f>
        <v>3341819.3339999998</v>
      </c>
      <c r="E10" s="19">
        <f t="shared" si="0"/>
        <v>3263544.0476100002</v>
      </c>
    </row>
    <row r="11" spans="1:5" x14ac:dyDescent="0.25">
      <c r="A11" s="120"/>
      <c r="B11" s="17" t="s">
        <v>37</v>
      </c>
      <c r="C11" s="19">
        <f>C15+C57</f>
        <v>2377639.2999999998</v>
      </c>
      <c r="D11" s="19">
        <f t="shared" ref="D11:E11" si="1">D15+D57</f>
        <v>2177490.9</v>
      </c>
      <c r="E11" s="19">
        <f t="shared" si="1"/>
        <v>2108932.5300700003</v>
      </c>
    </row>
    <row r="12" spans="1:5" x14ac:dyDescent="0.25">
      <c r="A12" s="120"/>
      <c r="B12" s="17" t="s">
        <v>58</v>
      </c>
      <c r="C12" s="19">
        <f>C16+C58</f>
        <v>193017</v>
      </c>
      <c r="D12" s="19">
        <f t="shared" ref="D12:E12" si="2">D16+D58</f>
        <v>213365.63399999999</v>
      </c>
      <c r="E12" s="19">
        <f t="shared" si="2"/>
        <v>207456.93401999999</v>
      </c>
    </row>
    <row r="13" spans="1:5" ht="15.75" thickBot="1" x14ac:dyDescent="0.3">
      <c r="A13" s="152"/>
      <c r="B13" s="17" t="s">
        <v>57</v>
      </c>
      <c r="C13" s="19">
        <f>+C17+C59</f>
        <v>830043.5</v>
      </c>
      <c r="D13" s="19">
        <f t="shared" ref="D13:E13" si="3">+D17+D59</f>
        <v>950962.79999999993</v>
      </c>
      <c r="E13" s="19">
        <f t="shared" si="3"/>
        <v>947154.5835200001</v>
      </c>
    </row>
    <row r="14" spans="1:5" ht="25.5" x14ac:dyDescent="0.25">
      <c r="A14" s="172" t="s">
        <v>47</v>
      </c>
      <c r="B14" s="17" t="s">
        <v>36</v>
      </c>
      <c r="C14" s="18">
        <f>C18+C26+C32+C40+C48</f>
        <v>1352688.4000000001</v>
      </c>
      <c r="D14" s="18">
        <f t="shared" ref="D14" si="4">D18+D26+D32+D40+D48</f>
        <v>1511326.5399999998</v>
      </c>
      <c r="E14" s="18">
        <f>E18+E26+E32+E40+E48</f>
        <v>1484265.7904000001</v>
      </c>
    </row>
    <row r="15" spans="1:5" x14ac:dyDescent="0.25">
      <c r="A15" s="173"/>
      <c r="B15" s="17" t="s">
        <v>37</v>
      </c>
      <c r="C15" s="18">
        <f>C19+C27+C33+C41+C49</f>
        <v>986238.79999999993</v>
      </c>
      <c r="D15" s="18">
        <f t="shared" ref="D15" si="5">D19+D27+D33+D41+D49</f>
        <v>1060070.8999999999</v>
      </c>
      <c r="E15" s="18">
        <f>E19+E27+E33+E41+E49</f>
        <v>1036710.1680600001</v>
      </c>
    </row>
    <row r="16" spans="1:5" x14ac:dyDescent="0.25">
      <c r="A16" s="173"/>
      <c r="B16" s="17" t="s">
        <v>58</v>
      </c>
      <c r="C16" s="18">
        <f>C20+C28+C34+C42+C50</f>
        <v>86120.8</v>
      </c>
      <c r="D16" s="18">
        <f t="shared" ref="D16:E16" si="6">D20+D28+D34+D42+D50</f>
        <v>130309.94</v>
      </c>
      <c r="E16" s="18">
        <f t="shared" si="6"/>
        <v>127688.61233999999</v>
      </c>
    </row>
    <row r="17" spans="1:5" ht="15.75" thickBot="1" x14ac:dyDescent="0.3">
      <c r="A17" s="174"/>
      <c r="B17" s="17" t="s">
        <v>57</v>
      </c>
      <c r="C17" s="19">
        <f>+C21+C35+C43+C51</f>
        <v>280328.8</v>
      </c>
      <c r="D17" s="19">
        <f t="shared" ref="D17:E17" si="7">+D21+D35+D43+D51</f>
        <v>320945.69999999995</v>
      </c>
      <c r="E17" s="19">
        <f t="shared" si="7"/>
        <v>319867.01</v>
      </c>
    </row>
    <row r="18" spans="1:5" ht="25.5" x14ac:dyDescent="0.25">
      <c r="A18" s="175" t="s">
        <v>35</v>
      </c>
      <c r="B18" s="17" t="s">
        <v>36</v>
      </c>
      <c r="C18" s="18">
        <v>21460.400000000001</v>
      </c>
      <c r="D18" s="16">
        <v>19424.099999999999</v>
      </c>
      <c r="E18" s="16">
        <v>17288.5</v>
      </c>
    </row>
    <row r="19" spans="1:5" x14ac:dyDescent="0.25">
      <c r="A19" s="175"/>
      <c r="B19" s="17" t="s">
        <v>37</v>
      </c>
      <c r="C19" s="18">
        <v>8528.1</v>
      </c>
      <c r="D19" s="16">
        <v>8528.1</v>
      </c>
      <c r="E19" s="16">
        <v>7548.8</v>
      </c>
    </row>
    <row r="20" spans="1:5" x14ac:dyDescent="0.25">
      <c r="A20" s="175"/>
      <c r="B20" s="17" t="s">
        <v>58</v>
      </c>
      <c r="C20" s="18">
        <v>314.7</v>
      </c>
      <c r="D20" s="16">
        <v>278.39999999999998</v>
      </c>
      <c r="E20" s="16">
        <v>198.3</v>
      </c>
    </row>
    <row r="21" spans="1:5" x14ac:dyDescent="0.25">
      <c r="A21" s="175"/>
      <c r="B21" s="17" t="s">
        <v>57</v>
      </c>
      <c r="C21" s="19">
        <v>12617.6</v>
      </c>
      <c r="D21" s="25">
        <v>10617.6</v>
      </c>
      <c r="E21" s="25">
        <v>9541.4</v>
      </c>
    </row>
    <row r="22" spans="1:5" ht="25.5" x14ac:dyDescent="0.25">
      <c r="A22" s="175" t="s">
        <v>38</v>
      </c>
      <c r="B22" s="17" t="s">
        <v>36</v>
      </c>
      <c r="C22" s="18">
        <v>21460.400000000001</v>
      </c>
      <c r="D22" s="16">
        <v>19424.099999999999</v>
      </c>
      <c r="E22" s="16">
        <v>17288.5</v>
      </c>
    </row>
    <row r="23" spans="1:5" x14ac:dyDescent="0.25">
      <c r="A23" s="175"/>
      <c r="B23" s="17" t="s">
        <v>37</v>
      </c>
      <c r="C23" s="18">
        <v>8528.1</v>
      </c>
      <c r="D23" s="16">
        <v>8528.1</v>
      </c>
      <c r="E23" s="16">
        <v>7548.8</v>
      </c>
    </row>
    <row r="24" spans="1:5" x14ac:dyDescent="0.25">
      <c r="A24" s="175"/>
      <c r="B24" s="17" t="s">
        <v>58</v>
      </c>
      <c r="C24" s="18">
        <v>314.7</v>
      </c>
      <c r="D24" s="16">
        <v>278.39999999999998</v>
      </c>
      <c r="E24" s="16">
        <v>198.3</v>
      </c>
    </row>
    <row r="25" spans="1:5" x14ac:dyDescent="0.25">
      <c r="A25" s="175"/>
      <c r="B25" s="17" t="s">
        <v>57</v>
      </c>
      <c r="C25" s="19">
        <v>12617.6</v>
      </c>
      <c r="D25" s="25">
        <v>10617.6</v>
      </c>
      <c r="E25" s="25">
        <v>9541.4</v>
      </c>
    </row>
    <row r="26" spans="1:5" ht="30" x14ac:dyDescent="0.25">
      <c r="A26" s="171" t="s">
        <v>39</v>
      </c>
      <c r="B26" s="15" t="s">
        <v>31</v>
      </c>
      <c r="C26" s="18">
        <v>378469.7</v>
      </c>
      <c r="D26" s="16">
        <v>641908.79999999993</v>
      </c>
      <c r="E26" s="16">
        <v>641795.96804999991</v>
      </c>
    </row>
    <row r="27" spans="1:5" x14ac:dyDescent="0.25">
      <c r="A27" s="171"/>
      <c r="B27" s="15" t="s">
        <v>32</v>
      </c>
      <c r="C27" s="18">
        <v>336235.7</v>
      </c>
      <c r="D27" s="16">
        <v>560412.69999999995</v>
      </c>
      <c r="E27" s="16">
        <v>560412.69999999995</v>
      </c>
    </row>
    <row r="28" spans="1:5" x14ac:dyDescent="0.25">
      <c r="A28" s="171"/>
      <c r="B28" s="15" t="s">
        <v>58</v>
      </c>
      <c r="C28" s="18">
        <v>42234</v>
      </c>
      <c r="D28" s="16">
        <v>81496.100000000006</v>
      </c>
      <c r="E28" s="16">
        <v>81383.268049999999</v>
      </c>
    </row>
    <row r="29" spans="1:5" ht="30" x14ac:dyDescent="0.25">
      <c r="A29" s="171" t="s">
        <v>40</v>
      </c>
      <c r="B29" s="15" t="s">
        <v>31</v>
      </c>
      <c r="C29" s="18">
        <v>378469.7</v>
      </c>
      <c r="D29" s="16">
        <v>641908.79999999993</v>
      </c>
      <c r="E29" s="16">
        <v>641795.96804999991</v>
      </c>
    </row>
    <row r="30" spans="1:5" x14ac:dyDescent="0.25">
      <c r="A30" s="171"/>
      <c r="B30" s="15" t="s">
        <v>32</v>
      </c>
      <c r="C30" s="18">
        <v>336235.7</v>
      </c>
      <c r="D30" s="16">
        <v>560412.69999999995</v>
      </c>
      <c r="E30" s="16">
        <v>560412.69999999995</v>
      </c>
    </row>
    <row r="31" spans="1:5" ht="67.5" customHeight="1" x14ac:dyDescent="0.25">
      <c r="A31" s="171"/>
      <c r="B31" s="15" t="s">
        <v>58</v>
      </c>
      <c r="C31" s="18">
        <v>42234</v>
      </c>
      <c r="D31" s="16">
        <v>81496.100000000006</v>
      </c>
      <c r="E31" s="16">
        <v>81383.268049999999</v>
      </c>
    </row>
    <row r="32" spans="1:5" ht="30" x14ac:dyDescent="0.25">
      <c r="A32" s="171" t="s">
        <v>41</v>
      </c>
      <c r="B32" s="15" t="s">
        <v>31</v>
      </c>
      <c r="C32" s="18">
        <v>855233.8</v>
      </c>
      <c r="D32" s="16">
        <v>752005.8</v>
      </c>
      <c r="E32" s="16">
        <v>729386.1423500001</v>
      </c>
    </row>
    <row r="33" spans="1:5" x14ac:dyDescent="0.25">
      <c r="A33" s="171"/>
      <c r="B33" s="15" t="s">
        <v>32</v>
      </c>
      <c r="C33" s="18">
        <v>573689.19999999995</v>
      </c>
      <c r="D33" s="16">
        <v>423344.3</v>
      </c>
      <c r="E33" s="16">
        <v>403151.12806000002</v>
      </c>
    </row>
    <row r="34" spans="1:5" x14ac:dyDescent="0.25">
      <c r="A34" s="171"/>
      <c r="B34" s="15" t="s">
        <v>58</v>
      </c>
      <c r="C34" s="18">
        <v>41371.5</v>
      </c>
      <c r="D34" s="16">
        <v>45871.5</v>
      </c>
      <c r="E34" s="16">
        <v>43445.014289999999</v>
      </c>
    </row>
    <row r="35" spans="1:5" x14ac:dyDescent="0.25">
      <c r="A35" s="171"/>
      <c r="B35" s="15" t="s">
        <v>57</v>
      </c>
      <c r="C35" s="19">
        <v>240173.1</v>
      </c>
      <c r="D35" s="25">
        <v>282790</v>
      </c>
      <c r="E35" s="25">
        <v>282790</v>
      </c>
    </row>
    <row r="36" spans="1:5" ht="30" x14ac:dyDescent="0.25">
      <c r="A36" s="171" t="s">
        <v>42</v>
      </c>
      <c r="B36" s="15" t="s">
        <v>31</v>
      </c>
      <c r="C36" s="18">
        <v>855233.8</v>
      </c>
      <c r="D36" s="16">
        <v>752005.8</v>
      </c>
      <c r="E36" s="16">
        <v>729386.1423500001</v>
      </c>
    </row>
    <row r="37" spans="1:5" x14ac:dyDescent="0.25">
      <c r="A37" s="171"/>
      <c r="B37" s="15" t="s">
        <v>32</v>
      </c>
      <c r="C37" s="18">
        <v>573689.19999999995</v>
      </c>
      <c r="D37" s="16">
        <v>423344.3</v>
      </c>
      <c r="E37" s="16">
        <v>403151.12806000002</v>
      </c>
    </row>
    <row r="38" spans="1:5" x14ac:dyDescent="0.25">
      <c r="A38" s="171"/>
      <c r="B38" s="15" t="s">
        <v>58</v>
      </c>
      <c r="C38" s="18">
        <v>41371.5</v>
      </c>
      <c r="D38" s="16">
        <v>45871.5</v>
      </c>
      <c r="E38" s="16">
        <v>43445.014289999999</v>
      </c>
    </row>
    <row r="39" spans="1:5" x14ac:dyDescent="0.25">
      <c r="A39" s="171"/>
      <c r="B39" s="15" t="s">
        <v>57</v>
      </c>
      <c r="C39" s="19">
        <v>240173.1</v>
      </c>
      <c r="D39" s="25">
        <v>282790</v>
      </c>
      <c r="E39" s="25">
        <v>282790</v>
      </c>
    </row>
    <row r="40" spans="1:5" ht="30" x14ac:dyDescent="0.25">
      <c r="A40" s="171" t="s">
        <v>43</v>
      </c>
      <c r="B40" s="15" t="s">
        <v>31</v>
      </c>
      <c r="C40" s="18">
        <v>97433.3</v>
      </c>
      <c r="D40" s="16">
        <v>97896.639999999999</v>
      </c>
      <c r="E40" s="16">
        <v>95705.37999999999</v>
      </c>
    </row>
    <row r="41" spans="1:5" x14ac:dyDescent="0.25">
      <c r="A41" s="171"/>
      <c r="B41" s="15" t="s">
        <v>32</v>
      </c>
      <c r="C41" s="18">
        <v>67769.7</v>
      </c>
      <c r="D41" s="16">
        <v>67769.7</v>
      </c>
      <c r="E41" s="16">
        <v>65581.539999999994</v>
      </c>
    </row>
    <row r="42" spans="1:5" x14ac:dyDescent="0.25">
      <c r="A42" s="171"/>
      <c r="B42" s="15" t="s">
        <v>58</v>
      </c>
      <c r="C42" s="18">
        <v>2168.1</v>
      </c>
      <c r="D42" s="16">
        <v>2631.44</v>
      </c>
      <c r="E42" s="16">
        <v>2629.53</v>
      </c>
    </row>
    <row r="43" spans="1:5" x14ac:dyDescent="0.25">
      <c r="A43" s="171"/>
      <c r="B43" s="15" t="s">
        <v>57</v>
      </c>
      <c r="C43" s="19">
        <v>27495.5</v>
      </c>
      <c r="D43" s="25">
        <v>27495.5</v>
      </c>
      <c r="E43" s="25">
        <v>27494.31</v>
      </c>
    </row>
    <row r="44" spans="1:5" ht="30" x14ac:dyDescent="0.25">
      <c r="A44" s="171" t="s">
        <v>44</v>
      </c>
      <c r="B44" s="15" t="s">
        <v>31</v>
      </c>
      <c r="C44" s="18">
        <v>97433.3</v>
      </c>
      <c r="D44" s="16">
        <v>97896.639999999999</v>
      </c>
      <c r="E44" s="16">
        <v>95705.37999999999</v>
      </c>
    </row>
    <row r="45" spans="1:5" x14ac:dyDescent="0.25">
      <c r="A45" s="171"/>
      <c r="B45" s="15" t="s">
        <v>32</v>
      </c>
      <c r="C45" s="18">
        <v>67769.7</v>
      </c>
      <c r="D45" s="16">
        <v>67769.7</v>
      </c>
      <c r="E45" s="16">
        <v>65581.539999999994</v>
      </c>
    </row>
    <row r="46" spans="1:5" x14ac:dyDescent="0.25">
      <c r="A46" s="171"/>
      <c r="B46" s="15" t="s">
        <v>58</v>
      </c>
      <c r="C46" s="18">
        <v>2168.1</v>
      </c>
      <c r="D46" s="16">
        <v>2631.44</v>
      </c>
      <c r="E46" s="16">
        <v>2629.53</v>
      </c>
    </row>
    <row r="47" spans="1:5" x14ac:dyDescent="0.25">
      <c r="A47" s="171"/>
      <c r="B47" s="15" t="s">
        <v>57</v>
      </c>
      <c r="C47" s="19">
        <v>27495.5</v>
      </c>
      <c r="D47" s="25">
        <v>27495.5</v>
      </c>
      <c r="E47" s="25">
        <v>27494.31</v>
      </c>
    </row>
    <row r="48" spans="1:5" ht="30" x14ac:dyDescent="0.25">
      <c r="A48" s="171" t="s">
        <v>45</v>
      </c>
      <c r="B48" s="15" t="s">
        <v>31</v>
      </c>
      <c r="C48" s="18">
        <v>91.2</v>
      </c>
      <c r="D48" s="16">
        <v>91.2</v>
      </c>
      <c r="E48" s="16">
        <v>89.8</v>
      </c>
    </row>
    <row r="49" spans="1:5" x14ac:dyDescent="0.25">
      <c r="A49" s="171"/>
      <c r="B49" s="15" t="s">
        <v>32</v>
      </c>
      <c r="C49" s="18">
        <v>16.100000000000001</v>
      </c>
      <c r="D49" s="16">
        <v>16.100000000000001</v>
      </c>
      <c r="E49" s="16">
        <v>16</v>
      </c>
    </row>
    <row r="50" spans="1:5" x14ac:dyDescent="0.25">
      <c r="A50" s="171"/>
      <c r="B50" s="15" t="s">
        <v>58</v>
      </c>
      <c r="C50" s="18">
        <v>32.5</v>
      </c>
      <c r="D50" s="16">
        <v>32.5</v>
      </c>
      <c r="E50" s="16">
        <v>32.5</v>
      </c>
    </row>
    <row r="51" spans="1:5" x14ac:dyDescent="0.25">
      <c r="A51" s="171"/>
      <c r="B51" s="15" t="s">
        <v>57</v>
      </c>
      <c r="C51" s="19">
        <v>42.6</v>
      </c>
      <c r="D51" s="25">
        <v>42.6</v>
      </c>
      <c r="E51" s="25">
        <v>41.3</v>
      </c>
    </row>
    <row r="52" spans="1:5" ht="30" x14ac:dyDescent="0.25">
      <c r="A52" s="171" t="s">
        <v>46</v>
      </c>
      <c r="B52" s="15" t="s">
        <v>31</v>
      </c>
      <c r="C52" s="18">
        <v>91.2</v>
      </c>
      <c r="D52" s="16">
        <v>91.2</v>
      </c>
      <c r="E52" s="16">
        <v>89.8</v>
      </c>
    </row>
    <row r="53" spans="1:5" x14ac:dyDescent="0.25">
      <c r="A53" s="171"/>
      <c r="B53" s="15" t="s">
        <v>32</v>
      </c>
      <c r="C53" s="18">
        <v>16.100000000000001</v>
      </c>
      <c r="D53" s="16">
        <v>16.100000000000001</v>
      </c>
      <c r="E53" s="16">
        <v>16</v>
      </c>
    </row>
    <row r="54" spans="1:5" x14ac:dyDescent="0.25">
      <c r="A54" s="171"/>
      <c r="B54" s="15" t="s">
        <v>58</v>
      </c>
      <c r="C54" s="18">
        <v>32.5</v>
      </c>
      <c r="D54" s="16">
        <v>32.5</v>
      </c>
      <c r="E54" s="16">
        <v>32.5</v>
      </c>
    </row>
    <row r="55" spans="1:5" x14ac:dyDescent="0.25">
      <c r="A55" s="171"/>
      <c r="B55" s="15" t="s">
        <v>57</v>
      </c>
      <c r="C55" s="19">
        <v>42.6</v>
      </c>
      <c r="D55" s="26">
        <v>42.6</v>
      </c>
      <c r="E55" s="26">
        <v>41.3</v>
      </c>
    </row>
    <row r="56" spans="1:5" ht="15" customHeight="1" x14ac:dyDescent="0.25">
      <c r="A56" s="170" t="s">
        <v>48</v>
      </c>
      <c r="B56" s="22" t="s">
        <v>31</v>
      </c>
      <c r="C56" s="23">
        <v>2048011.4000000001</v>
      </c>
      <c r="D56" s="24">
        <f t="shared" ref="D56:E59" si="8">D60+D68+D76</f>
        <v>1830492.794</v>
      </c>
      <c r="E56" s="24">
        <f t="shared" si="8"/>
        <v>1779278.2572100002</v>
      </c>
    </row>
    <row r="57" spans="1:5" x14ac:dyDescent="0.25">
      <c r="A57" s="170"/>
      <c r="B57" s="21" t="s">
        <v>32</v>
      </c>
      <c r="C57" s="19">
        <v>1391400.5</v>
      </c>
      <c r="D57" s="19">
        <f t="shared" si="8"/>
        <v>1117420</v>
      </c>
      <c r="E57" s="19">
        <f t="shared" si="8"/>
        <v>1072222.36201</v>
      </c>
    </row>
    <row r="58" spans="1:5" ht="15" customHeight="1" x14ac:dyDescent="0.25">
      <c r="A58" s="170"/>
      <c r="B58" s="22" t="s">
        <v>58</v>
      </c>
      <c r="C58" s="19">
        <v>106896.2</v>
      </c>
      <c r="D58" s="19">
        <f t="shared" si="8"/>
        <v>83055.693999999989</v>
      </c>
      <c r="E58" s="19">
        <f t="shared" si="8"/>
        <v>79768.321679999994</v>
      </c>
    </row>
    <row r="59" spans="1:5" ht="15" customHeight="1" x14ac:dyDescent="0.25">
      <c r="A59" s="170"/>
      <c r="B59" s="22" t="s">
        <v>57</v>
      </c>
      <c r="C59" s="19">
        <v>549714.69999999995</v>
      </c>
      <c r="D59" s="19">
        <f t="shared" si="8"/>
        <v>630017.1</v>
      </c>
      <c r="E59" s="19">
        <f t="shared" si="8"/>
        <v>627287.57352000009</v>
      </c>
    </row>
    <row r="60" spans="1:5" ht="30" x14ac:dyDescent="0.25">
      <c r="A60" s="170" t="s">
        <v>50</v>
      </c>
      <c r="B60" s="21" t="s">
        <v>31</v>
      </c>
      <c r="C60" s="19">
        <v>896128.1</v>
      </c>
      <c r="D60" s="19">
        <v>741019.09399999992</v>
      </c>
      <c r="E60" s="19">
        <v>736298.99486000009</v>
      </c>
    </row>
    <row r="61" spans="1:5" x14ac:dyDescent="0.25">
      <c r="A61" s="170"/>
      <c r="B61" s="21" t="s">
        <v>32</v>
      </c>
      <c r="C61" s="19">
        <v>465021.2</v>
      </c>
      <c r="D61" s="19">
        <v>329223.59999999998</v>
      </c>
      <c r="E61" s="19">
        <v>325010.24606000003</v>
      </c>
    </row>
    <row r="62" spans="1:5" x14ac:dyDescent="0.25">
      <c r="A62" s="170"/>
      <c r="B62" s="21" t="s">
        <v>58</v>
      </c>
      <c r="C62" s="19">
        <v>32560.2</v>
      </c>
      <c r="D62" s="19">
        <v>28260.394</v>
      </c>
      <c r="E62" s="19">
        <v>28224.075280000001</v>
      </c>
    </row>
    <row r="63" spans="1:5" x14ac:dyDescent="0.25">
      <c r="A63" s="170"/>
      <c r="B63" s="21" t="s">
        <v>57</v>
      </c>
      <c r="C63" s="19">
        <v>398546.7</v>
      </c>
      <c r="D63" s="19">
        <v>383535.1</v>
      </c>
      <c r="E63" s="19">
        <v>383064.67352000001</v>
      </c>
    </row>
    <row r="64" spans="1:5" ht="30" x14ac:dyDescent="0.25">
      <c r="A64" s="170" t="s">
        <v>51</v>
      </c>
      <c r="B64" s="21" t="s">
        <v>31</v>
      </c>
      <c r="C64" s="19">
        <v>896128.1</v>
      </c>
      <c r="D64" s="19">
        <v>741019.09399999992</v>
      </c>
      <c r="E64" s="19">
        <v>736298.99486000009</v>
      </c>
    </row>
    <row r="65" spans="1:5" x14ac:dyDescent="0.25">
      <c r="A65" s="170"/>
      <c r="B65" s="21" t="s">
        <v>32</v>
      </c>
      <c r="C65" s="19">
        <v>465021.2</v>
      </c>
      <c r="D65" s="19">
        <v>329223.59999999998</v>
      </c>
      <c r="E65" s="19">
        <v>325010.24606000003</v>
      </c>
    </row>
    <row r="66" spans="1:5" x14ac:dyDescent="0.25">
      <c r="A66" s="170"/>
      <c r="B66" s="21" t="s">
        <v>58</v>
      </c>
      <c r="C66" s="19">
        <v>32560.2</v>
      </c>
      <c r="D66" s="19">
        <v>28260.394</v>
      </c>
      <c r="E66" s="19">
        <v>28224.075280000001</v>
      </c>
    </row>
    <row r="67" spans="1:5" x14ac:dyDescent="0.25">
      <c r="A67" s="170"/>
      <c r="B67" s="21" t="s">
        <v>57</v>
      </c>
      <c r="C67" s="19">
        <v>398546.7</v>
      </c>
      <c r="D67" s="19">
        <v>383535.1</v>
      </c>
      <c r="E67" s="19">
        <v>383064.67352000001</v>
      </c>
    </row>
    <row r="68" spans="1:5" ht="30" x14ac:dyDescent="0.25">
      <c r="A68" s="170" t="s">
        <v>52</v>
      </c>
      <c r="B68" s="21" t="s">
        <v>31</v>
      </c>
      <c r="C68" s="19">
        <v>31167.599999999999</v>
      </c>
      <c r="D68" s="19">
        <v>31567.1</v>
      </c>
      <c r="E68" s="19">
        <v>29133.300000000003</v>
      </c>
    </row>
    <row r="69" spans="1:5" x14ac:dyDescent="0.25">
      <c r="A69" s="170"/>
      <c r="B69" s="21" t="s">
        <v>32</v>
      </c>
      <c r="C69" s="19">
        <v>10775.4</v>
      </c>
      <c r="D69" s="19">
        <v>12093.5</v>
      </c>
      <c r="E69" s="19">
        <v>12086.5</v>
      </c>
    </row>
    <row r="70" spans="1:5" x14ac:dyDescent="0.25">
      <c r="A70" s="170"/>
      <c r="B70" s="21" t="s">
        <v>58</v>
      </c>
      <c r="C70" s="19">
        <v>8363</v>
      </c>
      <c r="D70" s="19">
        <v>7996.7000000000007</v>
      </c>
      <c r="E70" s="19">
        <v>7828.9000000000005</v>
      </c>
    </row>
    <row r="71" spans="1:5" x14ac:dyDescent="0.25">
      <c r="A71" s="170"/>
      <c r="B71" s="21" t="s">
        <v>57</v>
      </c>
      <c r="C71" s="19">
        <v>12029.2</v>
      </c>
      <c r="D71" s="19">
        <v>11476.9</v>
      </c>
      <c r="E71" s="19">
        <v>9217.9</v>
      </c>
    </row>
    <row r="72" spans="1:5" ht="30" x14ac:dyDescent="0.25">
      <c r="A72" s="170" t="s">
        <v>53</v>
      </c>
      <c r="B72" s="21" t="s">
        <v>31</v>
      </c>
      <c r="C72" s="19">
        <v>31167.599999999999</v>
      </c>
      <c r="D72" s="19">
        <v>31567.1</v>
      </c>
      <c r="E72" s="19">
        <v>29133.300000000003</v>
      </c>
    </row>
    <row r="73" spans="1:5" x14ac:dyDescent="0.25">
      <c r="A73" s="170"/>
      <c r="B73" s="21" t="s">
        <v>32</v>
      </c>
      <c r="C73" s="19">
        <v>10775.4</v>
      </c>
      <c r="D73" s="19">
        <v>12093.5</v>
      </c>
      <c r="E73" s="19">
        <v>12086.5</v>
      </c>
    </row>
    <row r="74" spans="1:5" x14ac:dyDescent="0.25">
      <c r="A74" s="170"/>
      <c r="B74" s="21" t="s">
        <v>58</v>
      </c>
      <c r="C74" s="19">
        <v>8363</v>
      </c>
      <c r="D74" s="19">
        <v>7996.7000000000007</v>
      </c>
      <c r="E74" s="19">
        <v>7828.9000000000005</v>
      </c>
    </row>
    <row r="75" spans="1:5" x14ac:dyDescent="0.25">
      <c r="A75" s="170"/>
      <c r="B75" s="21" t="s">
        <v>57</v>
      </c>
      <c r="C75" s="19">
        <v>12029.2</v>
      </c>
      <c r="D75" s="19">
        <v>11476.9</v>
      </c>
      <c r="E75" s="19">
        <v>9217.9</v>
      </c>
    </row>
    <row r="76" spans="1:5" ht="30" x14ac:dyDescent="0.25">
      <c r="A76" s="170" t="s">
        <v>54</v>
      </c>
      <c r="B76" s="21" t="s">
        <v>31</v>
      </c>
      <c r="C76" s="19">
        <v>1120715.7</v>
      </c>
      <c r="D76" s="19">
        <v>1057906.6000000001</v>
      </c>
      <c r="E76" s="19">
        <v>1013845.96235</v>
      </c>
    </row>
    <row r="77" spans="1:5" x14ac:dyDescent="0.25">
      <c r="A77" s="170"/>
      <c r="B77" s="21" t="s">
        <v>32</v>
      </c>
      <c r="C77" s="19">
        <v>915603.9</v>
      </c>
      <c r="D77" s="19">
        <v>776102.89999999991</v>
      </c>
      <c r="E77" s="19">
        <v>735125.61595000001</v>
      </c>
    </row>
    <row r="78" spans="1:5" x14ac:dyDescent="0.25">
      <c r="A78" s="170"/>
      <c r="B78" s="21" t="s">
        <v>58</v>
      </c>
      <c r="C78" s="19">
        <v>65973</v>
      </c>
      <c r="D78" s="19">
        <v>46798.6</v>
      </c>
      <c r="E78" s="19">
        <v>43715.346399999995</v>
      </c>
    </row>
    <row r="79" spans="1:5" x14ac:dyDescent="0.25">
      <c r="A79" s="170"/>
      <c r="B79" s="21" t="s">
        <v>57</v>
      </c>
      <c r="C79" s="19">
        <v>139138.79999999999</v>
      </c>
      <c r="D79" s="19">
        <v>235005.1</v>
      </c>
      <c r="E79" s="19">
        <v>235005</v>
      </c>
    </row>
    <row r="80" spans="1:5" ht="30" x14ac:dyDescent="0.25">
      <c r="A80" s="170" t="s">
        <v>55</v>
      </c>
      <c r="B80" s="21" t="s">
        <v>31</v>
      </c>
      <c r="C80" s="19">
        <v>468628.1</v>
      </c>
      <c r="D80" s="19">
        <v>495289.1</v>
      </c>
      <c r="E80" s="19">
        <v>487322.04824000003</v>
      </c>
    </row>
    <row r="81" spans="1:5" x14ac:dyDescent="0.25">
      <c r="A81" s="170"/>
      <c r="B81" s="21" t="s">
        <v>32</v>
      </c>
      <c r="C81" s="19">
        <v>468628.1</v>
      </c>
      <c r="D81" s="19">
        <v>495289.1</v>
      </c>
      <c r="E81" s="19">
        <v>487322.04824000003</v>
      </c>
    </row>
    <row r="82" spans="1:5" ht="30" x14ac:dyDescent="0.25">
      <c r="A82" s="170" t="s">
        <v>56</v>
      </c>
      <c r="B82" s="21" t="s">
        <v>31</v>
      </c>
      <c r="C82" s="19">
        <v>652087.6</v>
      </c>
      <c r="D82" s="19">
        <v>562617.5</v>
      </c>
      <c r="E82" s="19">
        <v>526523.91411000001</v>
      </c>
    </row>
    <row r="83" spans="1:5" x14ac:dyDescent="0.25">
      <c r="A83" s="170"/>
      <c r="B83" s="21" t="s">
        <v>32</v>
      </c>
      <c r="C83" s="19">
        <v>446975.8</v>
      </c>
      <c r="D83" s="19">
        <v>280813.8</v>
      </c>
      <c r="E83" s="19">
        <v>247803.56771</v>
      </c>
    </row>
    <row r="84" spans="1:5" x14ac:dyDescent="0.25">
      <c r="A84" s="170"/>
      <c r="B84" s="21" t="s">
        <v>58</v>
      </c>
      <c r="C84" s="19">
        <v>65973</v>
      </c>
      <c r="D84" s="19">
        <v>46798.6</v>
      </c>
      <c r="E84" s="19">
        <v>43715.346399999995</v>
      </c>
    </row>
    <row r="85" spans="1:5" x14ac:dyDescent="0.25">
      <c r="A85" s="170"/>
      <c r="B85" s="21" t="s">
        <v>57</v>
      </c>
      <c r="C85" s="23">
        <v>139138.79999999999</v>
      </c>
      <c r="D85" s="19">
        <v>235005.1</v>
      </c>
      <c r="E85" s="19">
        <v>235005</v>
      </c>
    </row>
  </sheetData>
  <autoFilter ref="A9:E85"/>
  <mergeCells count="25">
    <mergeCell ref="A5:E5"/>
    <mergeCell ref="A6:A8"/>
    <mergeCell ref="B6:B8"/>
    <mergeCell ref="C6:E6"/>
    <mergeCell ref="C7:E7"/>
    <mergeCell ref="A72:A75"/>
    <mergeCell ref="A76:A79"/>
    <mergeCell ref="A80:A81"/>
    <mergeCell ref="A82:A85"/>
    <mergeCell ref="A60:A63"/>
    <mergeCell ref="A64:A67"/>
    <mergeCell ref="A68:A71"/>
    <mergeCell ref="A56:A59"/>
    <mergeCell ref="A10:A13"/>
    <mergeCell ref="A44:A47"/>
    <mergeCell ref="A48:A51"/>
    <mergeCell ref="A52:A55"/>
    <mergeCell ref="A14:A17"/>
    <mergeCell ref="A22:A25"/>
    <mergeCell ref="A26:A28"/>
    <mergeCell ref="A29:A31"/>
    <mergeCell ref="A32:A35"/>
    <mergeCell ref="A36:A39"/>
    <mergeCell ref="A40:A43"/>
    <mergeCell ref="A18:A21"/>
  </mergeCells>
  <hyperlinks>
    <hyperlink ref="E8" location="_edn1" display="_edn1"/>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0"/>
  <sheetViews>
    <sheetView view="pageBreakPreview" zoomScale="60" zoomScaleNormal="100" workbookViewId="0">
      <selection activeCell="P21" sqref="P21"/>
    </sheetView>
  </sheetViews>
  <sheetFormatPr defaultRowHeight="15" x14ac:dyDescent="0.25"/>
  <cols>
    <col min="1" max="1" width="44.140625" customWidth="1"/>
    <col min="2" max="4" width="39.5703125" customWidth="1"/>
  </cols>
  <sheetData>
    <row r="2" spans="1:4" ht="18.75" x14ac:dyDescent="0.3">
      <c r="D2" s="4" t="s">
        <v>30</v>
      </c>
    </row>
    <row r="3" spans="1:4" ht="15.75" thickBot="1" x14ac:dyDescent="0.3"/>
    <row r="4" spans="1:4" ht="56.25" customHeight="1" x14ac:dyDescent="0.25">
      <c r="A4" s="112" t="s">
        <v>121</v>
      </c>
      <c r="B4" s="113"/>
      <c r="C4" s="113"/>
      <c r="D4" s="114"/>
    </row>
    <row r="5" spans="1:4" ht="21.75" customHeight="1" thickBot="1" x14ac:dyDescent="0.3">
      <c r="A5" s="115" t="s">
        <v>136</v>
      </c>
      <c r="B5" s="116"/>
      <c r="C5" s="116"/>
      <c r="D5" s="117"/>
    </row>
    <row r="6" spans="1:4" ht="27.75" customHeight="1" thickBot="1" x14ac:dyDescent="0.3">
      <c r="A6" s="6" t="s">
        <v>19</v>
      </c>
      <c r="B6" s="119" t="s">
        <v>21</v>
      </c>
      <c r="C6" s="176" t="s">
        <v>230</v>
      </c>
      <c r="D6" s="177"/>
    </row>
    <row r="7" spans="1:4" ht="69" customHeight="1" thickBot="1" x14ac:dyDescent="0.3">
      <c r="A7" s="7" t="s">
        <v>20</v>
      </c>
      <c r="B7" s="152"/>
      <c r="C7" s="14" t="s">
        <v>3</v>
      </c>
      <c r="D7" s="14" t="s">
        <v>4</v>
      </c>
    </row>
    <row r="8" spans="1:4" ht="16.5" thickBot="1" x14ac:dyDescent="0.3">
      <c r="A8" s="7">
        <v>1</v>
      </c>
      <c r="B8" s="1">
        <v>2</v>
      </c>
      <c r="C8" s="1">
        <v>3</v>
      </c>
      <c r="D8" s="1">
        <v>4</v>
      </c>
    </row>
    <row r="9" spans="1:4" ht="16.5" thickBot="1" x14ac:dyDescent="0.3">
      <c r="A9" s="163" t="s">
        <v>36</v>
      </c>
      <c r="B9" s="2" t="s">
        <v>22</v>
      </c>
      <c r="C9" s="36">
        <f>C10</f>
        <v>3400699.8000000003</v>
      </c>
      <c r="D9" s="36">
        <f>D10</f>
        <v>3263544.0476100002</v>
      </c>
    </row>
    <row r="10" spans="1:4" ht="16.5" thickBot="1" x14ac:dyDescent="0.3">
      <c r="A10" s="164"/>
      <c r="B10" s="2" t="s">
        <v>60</v>
      </c>
      <c r="C10" s="19">
        <v>3400699.8000000003</v>
      </c>
      <c r="D10" s="19">
        <v>3263544.0476100002</v>
      </c>
    </row>
    <row r="11" spans="1:4" ht="32.25" thickBot="1" x14ac:dyDescent="0.3">
      <c r="A11" s="164"/>
      <c r="B11" s="2" t="s">
        <v>23</v>
      </c>
      <c r="C11" s="2"/>
      <c r="D11" s="2"/>
    </row>
    <row r="12" spans="1:4" ht="32.25" thickBot="1" x14ac:dyDescent="0.3">
      <c r="A12" s="164"/>
      <c r="B12" s="2" t="s">
        <v>24</v>
      </c>
      <c r="C12" s="2"/>
      <c r="D12" s="2"/>
    </row>
    <row r="13" spans="1:4" ht="32.25" thickBot="1" x14ac:dyDescent="0.3">
      <c r="A13" s="164"/>
      <c r="B13" s="2" t="s">
        <v>25</v>
      </c>
      <c r="C13" s="2"/>
      <c r="D13" s="2"/>
    </row>
    <row r="14" spans="1:4" ht="16.5" thickBot="1" x14ac:dyDescent="0.3">
      <c r="A14" s="164"/>
      <c r="B14" s="2" t="s">
        <v>26</v>
      </c>
      <c r="C14" s="2"/>
      <c r="D14" s="2"/>
    </row>
    <row r="15" spans="1:4" ht="30.75" thickBot="1" x14ac:dyDescent="0.3">
      <c r="A15" s="164"/>
      <c r="B15" s="9" t="s">
        <v>27</v>
      </c>
      <c r="C15" s="2"/>
      <c r="D15" s="2"/>
    </row>
    <row r="16" spans="1:4" ht="16.5" thickBot="1" x14ac:dyDescent="0.3">
      <c r="A16" s="165"/>
      <c r="B16" s="2" t="s">
        <v>28</v>
      </c>
      <c r="C16" s="2"/>
      <c r="D16" s="2"/>
    </row>
    <row r="17" spans="1:4" ht="16.5" thickBot="1" x14ac:dyDescent="0.3">
      <c r="A17" s="158" t="s">
        <v>37</v>
      </c>
      <c r="B17" s="2" t="s">
        <v>22</v>
      </c>
      <c r="C17" s="36">
        <f>C18</f>
        <v>2377639.2999999998</v>
      </c>
      <c r="D17" s="36">
        <f>D18</f>
        <v>2108932.5300700003</v>
      </c>
    </row>
    <row r="18" spans="1:4" ht="16.5" thickBot="1" x14ac:dyDescent="0.3">
      <c r="A18" s="159"/>
      <c r="B18" s="2" t="s">
        <v>60</v>
      </c>
      <c r="C18" s="19">
        <v>2377639.2999999998</v>
      </c>
      <c r="D18" s="19">
        <v>2108932.5300700003</v>
      </c>
    </row>
    <row r="19" spans="1:4" ht="32.25" thickBot="1" x14ac:dyDescent="0.3">
      <c r="A19" s="159"/>
      <c r="B19" s="2" t="s">
        <v>23</v>
      </c>
      <c r="C19" s="2"/>
      <c r="D19" s="2"/>
    </row>
    <row r="20" spans="1:4" ht="32.25" thickBot="1" x14ac:dyDescent="0.3">
      <c r="A20" s="159"/>
      <c r="B20" s="2" t="s">
        <v>24</v>
      </c>
      <c r="C20" s="2"/>
      <c r="D20" s="2"/>
    </row>
    <row r="21" spans="1:4" ht="32.25" thickBot="1" x14ac:dyDescent="0.3">
      <c r="A21" s="159"/>
      <c r="B21" s="2" t="s">
        <v>25</v>
      </c>
      <c r="C21" s="2"/>
      <c r="D21" s="2"/>
    </row>
    <row r="22" spans="1:4" ht="16.5" thickBot="1" x14ac:dyDescent="0.3">
      <c r="A22" s="159"/>
      <c r="B22" s="2" t="s">
        <v>26</v>
      </c>
      <c r="C22" s="2"/>
      <c r="D22" s="2"/>
    </row>
    <row r="23" spans="1:4" ht="32.25" thickBot="1" x14ac:dyDescent="0.3">
      <c r="A23" s="159"/>
      <c r="B23" s="2" t="s">
        <v>29</v>
      </c>
      <c r="C23" s="2"/>
      <c r="D23" s="2"/>
    </row>
    <row r="24" spans="1:4" ht="16.5" thickBot="1" x14ac:dyDescent="0.3">
      <c r="A24" s="160"/>
      <c r="B24" s="2" t="s">
        <v>28</v>
      </c>
      <c r="C24" s="2"/>
      <c r="D24" s="2"/>
    </row>
    <row r="25" spans="1:4" ht="16.5" thickBot="1" x14ac:dyDescent="0.3">
      <c r="A25" s="158" t="s">
        <v>58</v>
      </c>
      <c r="B25" s="2" t="s">
        <v>22</v>
      </c>
      <c r="C25" s="36">
        <f>C26</f>
        <v>193017</v>
      </c>
      <c r="D25" s="36">
        <f>D26</f>
        <v>207456.93401999999</v>
      </c>
    </row>
    <row r="26" spans="1:4" ht="16.5" thickBot="1" x14ac:dyDescent="0.3">
      <c r="A26" s="159"/>
      <c r="B26" s="2" t="s">
        <v>60</v>
      </c>
      <c r="C26" s="19">
        <v>193017</v>
      </c>
      <c r="D26" s="19">
        <v>207456.93401999999</v>
      </c>
    </row>
    <row r="27" spans="1:4" ht="32.25" thickBot="1" x14ac:dyDescent="0.3">
      <c r="A27" s="159"/>
      <c r="B27" s="2" t="s">
        <v>23</v>
      </c>
      <c r="C27" s="2"/>
      <c r="D27" s="2"/>
    </row>
    <row r="28" spans="1:4" ht="32.25" thickBot="1" x14ac:dyDescent="0.3">
      <c r="A28" s="159"/>
      <c r="B28" s="2" t="s">
        <v>24</v>
      </c>
      <c r="C28" s="2"/>
      <c r="D28" s="2"/>
    </row>
    <row r="29" spans="1:4" ht="32.25" thickBot="1" x14ac:dyDescent="0.3">
      <c r="A29" s="159"/>
      <c r="B29" s="2" t="s">
        <v>25</v>
      </c>
      <c r="C29" s="2"/>
      <c r="D29" s="2"/>
    </row>
    <row r="30" spans="1:4" ht="16.5" thickBot="1" x14ac:dyDescent="0.3">
      <c r="A30" s="159"/>
      <c r="B30" s="2" t="s">
        <v>26</v>
      </c>
      <c r="C30" s="2"/>
      <c r="D30" s="2"/>
    </row>
    <row r="31" spans="1:4" ht="32.25" thickBot="1" x14ac:dyDescent="0.3">
      <c r="A31" s="159"/>
      <c r="B31" s="2" t="s">
        <v>29</v>
      </c>
      <c r="C31" s="2"/>
      <c r="D31" s="2"/>
    </row>
    <row r="32" spans="1:4" ht="16.5" thickBot="1" x14ac:dyDescent="0.3">
      <c r="A32" s="160"/>
      <c r="B32" s="2" t="s">
        <v>28</v>
      </c>
      <c r="C32" s="2"/>
      <c r="D32" s="2"/>
    </row>
    <row r="33" spans="1:4" ht="16.5" thickBot="1" x14ac:dyDescent="0.3">
      <c r="A33" s="158" t="s">
        <v>57</v>
      </c>
      <c r="B33" s="2" t="s">
        <v>22</v>
      </c>
      <c r="C33" s="36">
        <f>C34</f>
        <v>830043.5</v>
      </c>
      <c r="D33" s="36">
        <f>D34</f>
        <v>947154.5835200001</v>
      </c>
    </row>
    <row r="34" spans="1:4" ht="16.5" thickBot="1" x14ac:dyDescent="0.3">
      <c r="A34" s="159"/>
      <c r="B34" s="2" t="s">
        <v>60</v>
      </c>
      <c r="C34" s="19">
        <v>830043.5</v>
      </c>
      <c r="D34" s="19">
        <v>947154.5835200001</v>
      </c>
    </row>
    <row r="35" spans="1:4" ht="32.25" thickBot="1" x14ac:dyDescent="0.3">
      <c r="A35" s="159"/>
      <c r="B35" s="2" t="s">
        <v>23</v>
      </c>
      <c r="C35" s="2"/>
      <c r="D35" s="2"/>
    </row>
    <row r="36" spans="1:4" ht="32.25" thickBot="1" x14ac:dyDescent="0.3">
      <c r="A36" s="159"/>
      <c r="B36" s="2" t="s">
        <v>24</v>
      </c>
      <c r="C36" s="2"/>
      <c r="D36" s="2"/>
    </row>
    <row r="37" spans="1:4" ht="32.25" thickBot="1" x14ac:dyDescent="0.3">
      <c r="A37" s="159"/>
      <c r="B37" s="2" t="s">
        <v>25</v>
      </c>
      <c r="C37" s="2"/>
      <c r="D37" s="2"/>
    </row>
    <row r="38" spans="1:4" ht="16.5" thickBot="1" x14ac:dyDescent="0.3">
      <c r="A38" s="159"/>
      <c r="B38" s="2" t="s">
        <v>26</v>
      </c>
      <c r="C38" s="2"/>
      <c r="D38" s="2"/>
    </row>
    <row r="39" spans="1:4" ht="32.25" thickBot="1" x14ac:dyDescent="0.3">
      <c r="A39" s="159"/>
      <c r="B39" s="2" t="s">
        <v>29</v>
      </c>
      <c r="C39" s="2"/>
      <c r="D39" s="2"/>
    </row>
    <row r="40" spans="1:4" ht="16.5" thickBot="1" x14ac:dyDescent="0.3">
      <c r="A40" s="160"/>
      <c r="B40" s="2" t="s">
        <v>28</v>
      </c>
      <c r="C40" s="2"/>
      <c r="D40" s="2"/>
    </row>
  </sheetData>
  <mergeCells count="8">
    <mergeCell ref="A33:A40"/>
    <mergeCell ref="A25:A32"/>
    <mergeCell ref="A17:A24"/>
    <mergeCell ref="A4:D4"/>
    <mergeCell ref="A5:D5"/>
    <mergeCell ref="B6:B7"/>
    <mergeCell ref="C6:D6"/>
    <mergeCell ref="A9:A16"/>
  </mergeCells>
  <hyperlinks>
    <hyperlink ref="B15" location="_edn3" display="_edn3"/>
  </hyperlinks>
  <pageMargins left="0.70866141732283472" right="0.70866141732283472" top="0.74803149606299213" bottom="0.74803149606299213" header="0.31496062992125984" footer="0.31496062992125984"/>
  <pageSetup paperSize="9" scale="8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3"/>
  <sheetViews>
    <sheetView view="pageBreakPreview" zoomScale="60" zoomScaleNormal="80" workbookViewId="0">
      <selection activeCell="M18" sqref="M18"/>
    </sheetView>
  </sheetViews>
  <sheetFormatPr defaultRowHeight="15" x14ac:dyDescent="0.25"/>
  <cols>
    <col min="1" max="1" width="8.85546875" style="67" customWidth="1"/>
    <col min="2" max="6" width="31" customWidth="1"/>
  </cols>
  <sheetData>
    <row r="2" spans="1:6" ht="18.75" x14ac:dyDescent="0.3">
      <c r="F2" s="4" t="s">
        <v>9</v>
      </c>
    </row>
    <row r="3" spans="1:6" ht="18.75" x14ac:dyDescent="0.25">
      <c r="A3" s="68"/>
    </row>
    <row r="4" spans="1:6" ht="73.5" customHeight="1" x14ac:dyDescent="0.25">
      <c r="A4" s="111" t="s">
        <v>10</v>
      </c>
      <c r="B4" s="111"/>
      <c r="C4" s="111"/>
      <c r="D4" s="111"/>
      <c r="E4" s="111"/>
      <c r="F4" s="111"/>
    </row>
    <row r="5" spans="1:6" ht="16.5" x14ac:dyDescent="0.25">
      <c r="A5" s="69"/>
    </row>
    <row r="6" spans="1:6" ht="19.5" thickBot="1" x14ac:dyDescent="0.35">
      <c r="D6" s="5" t="s">
        <v>11</v>
      </c>
    </row>
    <row r="7" spans="1:6" ht="15.75" customHeight="1" x14ac:dyDescent="0.25">
      <c r="A7" s="112" t="s">
        <v>0</v>
      </c>
      <c r="B7" s="113"/>
      <c r="C7" s="113"/>
      <c r="D7" s="113"/>
      <c r="E7" s="113"/>
      <c r="F7" s="114"/>
    </row>
    <row r="8" spans="1:6" ht="47.25" customHeight="1" thickBot="1" x14ac:dyDescent="0.3">
      <c r="A8" s="115" t="s">
        <v>228</v>
      </c>
      <c r="B8" s="116"/>
      <c r="C8" s="116"/>
      <c r="D8" s="116"/>
      <c r="E8" s="116"/>
      <c r="F8" s="117"/>
    </row>
    <row r="9" spans="1:6" ht="66" customHeight="1" thickBot="1" x14ac:dyDescent="0.3">
      <c r="A9" s="112" t="s">
        <v>1</v>
      </c>
      <c r="B9" s="119" t="s">
        <v>12</v>
      </c>
      <c r="C9" s="121" t="s">
        <v>224</v>
      </c>
      <c r="D9" s="122"/>
      <c r="E9" s="123"/>
      <c r="F9" s="119" t="s">
        <v>2</v>
      </c>
    </row>
    <row r="10" spans="1:6" ht="17.25" customHeight="1" thickBot="1" x14ac:dyDescent="0.3">
      <c r="A10" s="118"/>
      <c r="B10" s="120"/>
      <c r="C10" s="119" t="s">
        <v>223</v>
      </c>
      <c r="D10" s="121" t="s">
        <v>222</v>
      </c>
      <c r="E10" s="124"/>
      <c r="F10" s="120"/>
    </row>
    <row r="11" spans="1:6" ht="15.75" x14ac:dyDescent="0.25">
      <c r="A11" s="118"/>
      <c r="B11" s="120"/>
      <c r="C11" s="120"/>
      <c r="D11" s="14" t="s">
        <v>3</v>
      </c>
      <c r="E11" s="14" t="s">
        <v>4</v>
      </c>
      <c r="F11" s="120"/>
    </row>
    <row r="12" spans="1:6" ht="15.75" x14ac:dyDescent="0.25">
      <c r="A12" s="70">
        <v>1</v>
      </c>
      <c r="B12" s="70">
        <v>2</v>
      </c>
      <c r="C12" s="70">
        <v>3</v>
      </c>
      <c r="D12" s="70">
        <v>4</v>
      </c>
      <c r="E12" s="70">
        <v>5</v>
      </c>
      <c r="F12" s="70">
        <v>6</v>
      </c>
    </row>
    <row r="13" spans="1:6" ht="15.75" x14ac:dyDescent="0.25">
      <c r="A13" s="125" t="s">
        <v>59</v>
      </c>
      <c r="B13" s="125"/>
      <c r="C13" s="125"/>
      <c r="D13" s="125"/>
      <c r="E13" s="125"/>
      <c r="F13" s="125"/>
    </row>
    <row r="14" spans="1:6" ht="30" customHeight="1" x14ac:dyDescent="0.25">
      <c r="A14" s="71" t="s">
        <v>146</v>
      </c>
      <c r="B14" s="126" t="s">
        <v>147</v>
      </c>
      <c r="C14" s="126"/>
      <c r="D14" s="126"/>
      <c r="E14" s="126"/>
      <c r="F14" s="126"/>
    </row>
    <row r="15" spans="1:6" ht="40.5" customHeight="1" x14ac:dyDescent="0.25">
      <c r="A15" s="71" t="s">
        <v>148</v>
      </c>
      <c r="B15" s="126" t="s">
        <v>149</v>
      </c>
      <c r="C15" s="126"/>
      <c r="D15" s="126"/>
      <c r="E15" s="126"/>
      <c r="F15" s="126"/>
    </row>
    <row r="16" spans="1:6" ht="30" customHeight="1" x14ac:dyDescent="0.25">
      <c r="A16" s="166" t="s">
        <v>167</v>
      </c>
      <c r="B16" s="166"/>
      <c r="C16" s="166"/>
      <c r="D16" s="166"/>
      <c r="E16" s="166"/>
      <c r="F16" s="166"/>
    </row>
    <row r="17" spans="1:6" ht="315" x14ac:dyDescent="0.25">
      <c r="A17" s="70">
        <v>1</v>
      </c>
      <c r="B17" s="30" t="s">
        <v>6</v>
      </c>
      <c r="C17" s="62">
        <v>99.95</v>
      </c>
      <c r="D17" s="63">
        <v>99.9</v>
      </c>
      <c r="E17" s="62">
        <v>99.85</v>
      </c>
      <c r="F17" s="15" t="s">
        <v>168</v>
      </c>
    </row>
    <row r="18" spans="1:6" ht="30" x14ac:dyDescent="0.25">
      <c r="A18" s="64">
        <v>2</v>
      </c>
      <c r="B18" s="15" t="s">
        <v>108</v>
      </c>
      <c r="C18" s="63">
        <f>AVERAGE(C19:C25)</f>
        <v>99.995714285714286</v>
      </c>
      <c r="D18" s="63">
        <f t="shared" ref="D18:E18" si="0">AVERAGE(D19:D25)</f>
        <v>100</v>
      </c>
      <c r="E18" s="63">
        <f t="shared" si="0"/>
        <v>100</v>
      </c>
      <c r="F18" s="64" t="s">
        <v>49</v>
      </c>
    </row>
    <row r="19" spans="1:6" x14ac:dyDescent="0.25">
      <c r="A19" s="64">
        <v>3</v>
      </c>
      <c r="B19" s="15" t="s">
        <v>106</v>
      </c>
      <c r="C19" s="63">
        <v>100</v>
      </c>
      <c r="D19" s="63">
        <v>100</v>
      </c>
      <c r="E19" s="63">
        <v>100</v>
      </c>
      <c r="F19" s="64" t="s">
        <v>49</v>
      </c>
    </row>
    <row r="20" spans="1:6" x14ac:dyDescent="0.25">
      <c r="A20" s="64">
        <v>4</v>
      </c>
      <c r="B20" s="15" t="s">
        <v>107</v>
      </c>
      <c r="C20" s="63">
        <v>100</v>
      </c>
      <c r="D20" s="63">
        <v>100</v>
      </c>
      <c r="E20" s="63">
        <v>100</v>
      </c>
      <c r="F20" s="64" t="s">
        <v>49</v>
      </c>
    </row>
    <row r="21" spans="1:6" ht="39" customHeight="1" x14ac:dyDescent="0.25">
      <c r="A21" s="64">
        <v>5</v>
      </c>
      <c r="B21" s="15" t="s">
        <v>105</v>
      </c>
      <c r="C21" s="63">
        <v>100</v>
      </c>
      <c r="D21" s="63">
        <v>100</v>
      </c>
      <c r="E21" s="63">
        <v>100</v>
      </c>
      <c r="F21" s="64" t="s">
        <v>49</v>
      </c>
    </row>
    <row r="22" spans="1:6" ht="41.25" customHeight="1" x14ac:dyDescent="0.25">
      <c r="A22" s="64">
        <v>6</v>
      </c>
      <c r="B22" s="15" t="s">
        <v>102</v>
      </c>
      <c r="C22" s="63">
        <v>100</v>
      </c>
      <c r="D22" s="63">
        <v>100</v>
      </c>
      <c r="E22" s="63">
        <v>100</v>
      </c>
      <c r="F22" s="64" t="s">
        <v>49</v>
      </c>
    </row>
    <row r="23" spans="1:6" ht="30" x14ac:dyDescent="0.25">
      <c r="A23" s="64">
        <v>7</v>
      </c>
      <c r="B23" s="15" t="s">
        <v>103</v>
      </c>
      <c r="C23" s="62">
        <v>99.97</v>
      </c>
      <c r="D23" s="63">
        <v>100</v>
      </c>
      <c r="E23" s="63">
        <v>100</v>
      </c>
      <c r="F23" s="64" t="s">
        <v>49</v>
      </c>
    </row>
    <row r="24" spans="1:6" ht="36" customHeight="1" x14ac:dyDescent="0.25">
      <c r="A24" s="64">
        <v>8</v>
      </c>
      <c r="B24" s="15" t="s">
        <v>104</v>
      </c>
      <c r="C24" s="63">
        <v>100</v>
      </c>
      <c r="D24" s="63">
        <v>100</v>
      </c>
      <c r="E24" s="63">
        <v>100</v>
      </c>
      <c r="F24" s="64" t="s">
        <v>49</v>
      </c>
    </row>
    <row r="25" spans="1:6" ht="31.5" customHeight="1" x14ac:dyDescent="0.25">
      <c r="A25" s="64">
        <v>9</v>
      </c>
      <c r="B25" s="15" t="s">
        <v>101</v>
      </c>
      <c r="C25" s="63">
        <v>100</v>
      </c>
      <c r="D25" s="63">
        <v>100</v>
      </c>
      <c r="E25" s="63">
        <v>100</v>
      </c>
      <c r="F25" s="64" t="s">
        <v>49</v>
      </c>
    </row>
    <row r="26" spans="1:6" x14ac:dyDescent="0.25">
      <c r="A26" s="166" t="s">
        <v>47</v>
      </c>
      <c r="B26" s="166"/>
      <c r="C26" s="166"/>
      <c r="D26" s="166"/>
      <c r="E26" s="166"/>
      <c r="F26" s="166"/>
    </row>
    <row r="27" spans="1:6" ht="23.25" customHeight="1" x14ac:dyDescent="0.25">
      <c r="A27" s="71" t="s">
        <v>146</v>
      </c>
      <c r="B27" s="167" t="s">
        <v>150</v>
      </c>
      <c r="C27" s="167"/>
      <c r="D27" s="167"/>
      <c r="E27" s="167"/>
      <c r="F27" s="167"/>
    </row>
    <row r="28" spans="1:6" ht="54" customHeight="1" x14ac:dyDescent="0.25">
      <c r="A28" s="71" t="s">
        <v>148</v>
      </c>
      <c r="B28" s="167" t="s">
        <v>151</v>
      </c>
      <c r="C28" s="167"/>
      <c r="D28" s="167"/>
      <c r="E28" s="167"/>
      <c r="F28" s="167"/>
    </row>
    <row r="29" spans="1:6" ht="39" customHeight="1" x14ac:dyDescent="0.25">
      <c r="A29" s="166" t="s">
        <v>185</v>
      </c>
      <c r="B29" s="166"/>
      <c r="C29" s="166"/>
      <c r="D29" s="166"/>
      <c r="E29" s="166"/>
      <c r="F29" s="166"/>
    </row>
    <row r="30" spans="1:6" ht="53.25" customHeight="1" x14ac:dyDescent="0.25">
      <c r="A30" s="70">
        <v>1</v>
      </c>
      <c r="B30" s="30" t="s">
        <v>6</v>
      </c>
      <c r="C30" s="72">
        <v>100</v>
      </c>
      <c r="D30" s="72">
        <v>100</v>
      </c>
      <c r="E30" s="72">
        <v>100</v>
      </c>
      <c r="F30" s="72"/>
    </row>
    <row r="31" spans="1:6" ht="30" x14ac:dyDescent="0.25">
      <c r="A31" s="64">
        <v>2</v>
      </c>
      <c r="B31" s="15" t="s">
        <v>108</v>
      </c>
      <c r="C31" s="63">
        <f>AVERAGE(C32:C38)</f>
        <v>99.995714285714286</v>
      </c>
      <c r="D31" s="63">
        <f t="shared" ref="D31" si="1">AVERAGE(D32:D38)</f>
        <v>100</v>
      </c>
      <c r="E31" s="63">
        <f t="shared" ref="E31" si="2">AVERAGE(E32:E38)</f>
        <v>100</v>
      </c>
      <c r="F31" s="64" t="s">
        <v>49</v>
      </c>
    </row>
    <row r="32" spans="1:6" x14ac:dyDescent="0.25">
      <c r="A32" s="64">
        <v>3</v>
      </c>
      <c r="B32" s="15" t="s">
        <v>106</v>
      </c>
      <c r="C32" s="63">
        <v>100</v>
      </c>
      <c r="D32" s="63">
        <v>100</v>
      </c>
      <c r="E32" s="63">
        <v>100</v>
      </c>
      <c r="F32" s="64" t="s">
        <v>49</v>
      </c>
    </row>
    <row r="33" spans="1:6" x14ac:dyDescent="0.25">
      <c r="A33" s="64">
        <v>4</v>
      </c>
      <c r="B33" s="15" t="s">
        <v>107</v>
      </c>
      <c r="C33" s="63">
        <v>100</v>
      </c>
      <c r="D33" s="63">
        <v>100</v>
      </c>
      <c r="E33" s="63">
        <v>100</v>
      </c>
      <c r="F33" s="64" t="s">
        <v>49</v>
      </c>
    </row>
    <row r="34" spans="1:6" ht="39" customHeight="1" x14ac:dyDescent="0.25">
      <c r="A34" s="64">
        <v>5</v>
      </c>
      <c r="B34" s="15" t="s">
        <v>105</v>
      </c>
      <c r="C34" s="63">
        <v>100</v>
      </c>
      <c r="D34" s="63">
        <v>100</v>
      </c>
      <c r="E34" s="63">
        <v>100</v>
      </c>
      <c r="F34" s="64" t="s">
        <v>49</v>
      </c>
    </row>
    <row r="35" spans="1:6" ht="41.25" customHeight="1" x14ac:dyDescent="0.25">
      <c r="A35" s="64">
        <v>6</v>
      </c>
      <c r="B35" s="15" t="s">
        <v>102</v>
      </c>
      <c r="C35" s="63">
        <v>100</v>
      </c>
      <c r="D35" s="63">
        <v>100</v>
      </c>
      <c r="E35" s="63">
        <v>100</v>
      </c>
      <c r="F35" s="64" t="s">
        <v>49</v>
      </c>
    </row>
    <row r="36" spans="1:6" ht="30" x14ac:dyDescent="0.25">
      <c r="A36" s="64">
        <v>7</v>
      </c>
      <c r="B36" s="15" t="s">
        <v>103</v>
      </c>
      <c r="C36" s="62">
        <v>99.97</v>
      </c>
      <c r="D36" s="63">
        <v>100</v>
      </c>
      <c r="E36" s="63">
        <v>100</v>
      </c>
      <c r="F36" s="64" t="s">
        <v>49</v>
      </c>
    </row>
    <row r="37" spans="1:6" ht="36" customHeight="1" x14ac:dyDescent="0.25">
      <c r="A37" s="64">
        <v>8</v>
      </c>
      <c r="B37" s="15" t="s">
        <v>104</v>
      </c>
      <c r="C37" s="63">
        <v>100</v>
      </c>
      <c r="D37" s="63">
        <v>100</v>
      </c>
      <c r="E37" s="63">
        <v>100</v>
      </c>
      <c r="F37" s="64" t="s">
        <v>49</v>
      </c>
    </row>
    <row r="38" spans="1:6" ht="31.5" customHeight="1" x14ac:dyDescent="0.25">
      <c r="A38" s="64">
        <v>9</v>
      </c>
      <c r="B38" s="15" t="s">
        <v>101</v>
      </c>
      <c r="C38" s="63">
        <v>100</v>
      </c>
      <c r="D38" s="63">
        <v>100</v>
      </c>
      <c r="E38" s="63">
        <v>100</v>
      </c>
      <c r="F38" s="64" t="s">
        <v>49</v>
      </c>
    </row>
    <row r="39" spans="1:6" x14ac:dyDescent="0.25">
      <c r="A39" s="166" t="s">
        <v>152</v>
      </c>
      <c r="B39" s="166"/>
      <c r="C39" s="166"/>
      <c r="D39" s="166"/>
      <c r="E39" s="166"/>
      <c r="F39" s="166"/>
    </row>
    <row r="40" spans="1:6" ht="39" customHeight="1" x14ac:dyDescent="0.25">
      <c r="A40" s="71" t="s">
        <v>146</v>
      </c>
      <c r="B40" s="126" t="s">
        <v>153</v>
      </c>
      <c r="C40" s="126"/>
      <c r="D40" s="126"/>
      <c r="E40" s="126"/>
      <c r="F40" s="126"/>
    </row>
    <row r="41" spans="1:6" ht="39" customHeight="1" x14ac:dyDescent="0.25">
      <c r="A41" s="71" t="s">
        <v>148</v>
      </c>
      <c r="B41" s="167" t="s">
        <v>154</v>
      </c>
      <c r="C41" s="167"/>
      <c r="D41" s="167"/>
      <c r="E41" s="167"/>
      <c r="F41" s="167"/>
    </row>
    <row r="42" spans="1:6" ht="27" customHeight="1" x14ac:dyDescent="0.25">
      <c r="A42" s="166" t="s">
        <v>155</v>
      </c>
      <c r="B42" s="166"/>
      <c r="C42" s="166"/>
      <c r="D42" s="166"/>
      <c r="E42" s="166"/>
      <c r="F42" s="166"/>
    </row>
    <row r="43" spans="1:6" ht="25.5" customHeight="1" x14ac:dyDescent="0.25">
      <c r="A43" s="71" t="s">
        <v>146</v>
      </c>
      <c r="B43" s="167" t="s">
        <v>156</v>
      </c>
      <c r="C43" s="167"/>
      <c r="D43" s="167"/>
      <c r="E43" s="167"/>
      <c r="F43" s="167"/>
    </row>
    <row r="44" spans="1:6" ht="51" customHeight="1" x14ac:dyDescent="0.25">
      <c r="A44" s="71" t="s">
        <v>148</v>
      </c>
      <c r="B44" s="167" t="s">
        <v>157</v>
      </c>
      <c r="C44" s="167"/>
      <c r="D44" s="167"/>
      <c r="E44" s="167"/>
      <c r="F44" s="167"/>
    </row>
    <row r="45" spans="1:6" x14ac:dyDescent="0.25">
      <c r="A45" s="168" t="s">
        <v>181</v>
      </c>
      <c r="B45" s="168"/>
      <c r="C45" s="168"/>
      <c r="D45" s="168"/>
      <c r="E45" s="168"/>
      <c r="F45" s="168"/>
    </row>
    <row r="46" spans="1:6" ht="105" x14ac:dyDescent="0.25">
      <c r="A46" s="64">
        <v>1</v>
      </c>
      <c r="B46" s="15" t="s">
        <v>6</v>
      </c>
      <c r="C46" s="66">
        <v>1.577</v>
      </c>
      <c r="D46" s="62">
        <v>1.63</v>
      </c>
      <c r="E46" s="66">
        <v>1.504</v>
      </c>
      <c r="F46" s="15" t="s">
        <v>176</v>
      </c>
    </row>
    <row r="47" spans="1:6" ht="105" x14ac:dyDescent="0.25">
      <c r="A47" s="64">
        <v>2</v>
      </c>
      <c r="B47" s="15" t="s">
        <v>108</v>
      </c>
      <c r="C47" s="66">
        <f>AVERAGE(C48:C54)</f>
        <v>1.7984285714285715</v>
      </c>
      <c r="D47" s="66">
        <f t="shared" ref="D47:E47" si="3">AVERAGE(D48:D54)</f>
        <v>1.8301428571428571</v>
      </c>
      <c r="E47" s="66">
        <f t="shared" si="3"/>
        <v>1.7657142857142858</v>
      </c>
      <c r="F47" s="15" t="s">
        <v>176</v>
      </c>
    </row>
    <row r="48" spans="1:6" ht="105" x14ac:dyDescent="0.25">
      <c r="A48" s="64">
        <v>3</v>
      </c>
      <c r="B48" s="15" t="s">
        <v>106</v>
      </c>
      <c r="C48" s="66">
        <v>1.831</v>
      </c>
      <c r="D48" s="66">
        <v>1.913</v>
      </c>
      <c r="E48" s="63">
        <v>1.8</v>
      </c>
      <c r="F48" s="15" t="s">
        <v>176</v>
      </c>
    </row>
    <row r="49" spans="1:6" ht="33" customHeight="1" x14ac:dyDescent="0.25">
      <c r="A49" s="64">
        <v>4</v>
      </c>
      <c r="B49" s="15" t="s">
        <v>107</v>
      </c>
      <c r="C49" s="66">
        <v>1.794</v>
      </c>
      <c r="D49" s="66">
        <v>1.7769999999999999</v>
      </c>
      <c r="E49" s="66">
        <v>1.8260000000000001</v>
      </c>
      <c r="F49" s="15" t="s">
        <v>192</v>
      </c>
    </row>
    <row r="50" spans="1:6" ht="50.25" customHeight="1" x14ac:dyDescent="0.25">
      <c r="A50" s="64">
        <v>5</v>
      </c>
      <c r="B50" s="15" t="s">
        <v>105</v>
      </c>
      <c r="C50" s="66">
        <v>1.613</v>
      </c>
      <c r="D50" s="66">
        <v>1.6220000000000001</v>
      </c>
      <c r="E50" s="66">
        <v>1.514</v>
      </c>
      <c r="F50" s="15" t="s">
        <v>176</v>
      </c>
    </row>
    <row r="51" spans="1:6" ht="45" x14ac:dyDescent="0.25">
      <c r="A51" s="64">
        <v>6</v>
      </c>
      <c r="B51" s="15" t="s">
        <v>102</v>
      </c>
      <c r="C51" s="66">
        <v>1.4279999999999999</v>
      </c>
      <c r="D51" s="66">
        <v>1.4419999999999999</v>
      </c>
      <c r="E51" s="66">
        <v>1.4750000000000001</v>
      </c>
      <c r="F51" s="15" t="s">
        <v>192</v>
      </c>
    </row>
    <row r="52" spans="1:6" ht="105" x14ac:dyDescent="0.25">
      <c r="A52" s="64">
        <v>7</v>
      </c>
      <c r="B52" s="15" t="s">
        <v>103</v>
      </c>
      <c r="C52" s="66">
        <v>1.8240000000000001</v>
      </c>
      <c r="D52" s="66">
        <v>1.7629999999999999</v>
      </c>
      <c r="E52" s="62">
        <v>1.75</v>
      </c>
      <c r="F52" s="15" t="s">
        <v>176</v>
      </c>
    </row>
    <row r="53" spans="1:6" ht="105" x14ac:dyDescent="0.25">
      <c r="A53" s="64">
        <v>8</v>
      </c>
      <c r="B53" s="15" t="s">
        <v>104</v>
      </c>
      <c r="C53" s="66">
        <v>2.5979999999999999</v>
      </c>
      <c r="D53" s="66">
        <v>2.7480000000000002</v>
      </c>
      <c r="E53" s="66">
        <v>2.5760000000000001</v>
      </c>
      <c r="F53" s="15" t="s">
        <v>176</v>
      </c>
    </row>
    <row r="54" spans="1:6" ht="105" x14ac:dyDescent="0.25">
      <c r="A54" s="64">
        <v>9</v>
      </c>
      <c r="B54" s="15" t="s">
        <v>101</v>
      </c>
      <c r="C54" s="66">
        <v>1.5009999999999999</v>
      </c>
      <c r="D54" s="66">
        <v>1.546</v>
      </c>
      <c r="E54" s="66">
        <v>1.419</v>
      </c>
      <c r="F54" s="15" t="s">
        <v>176</v>
      </c>
    </row>
    <row r="55" spans="1:6" ht="15.75" customHeight="1" x14ac:dyDescent="0.25">
      <c r="A55" s="169" t="s">
        <v>184</v>
      </c>
      <c r="B55" s="169"/>
      <c r="C55" s="169"/>
      <c r="D55" s="169"/>
      <c r="E55" s="169"/>
      <c r="F55" s="169"/>
    </row>
    <row r="56" spans="1:6" ht="105" x14ac:dyDescent="0.25">
      <c r="A56" s="73">
        <v>1</v>
      </c>
      <c r="B56" s="15" t="s">
        <v>6</v>
      </c>
      <c r="C56" s="64" t="s">
        <v>49</v>
      </c>
      <c r="D56" s="63">
        <v>102.5</v>
      </c>
      <c r="E56" s="62">
        <v>91.21</v>
      </c>
      <c r="F56" s="15" t="s">
        <v>176</v>
      </c>
    </row>
    <row r="57" spans="1:6" ht="105" x14ac:dyDescent="0.25">
      <c r="A57" s="64">
        <v>2</v>
      </c>
      <c r="B57" s="15" t="s">
        <v>108</v>
      </c>
      <c r="C57" s="64" t="s">
        <v>49</v>
      </c>
      <c r="D57" s="63">
        <f>AVERAGE(D58:D64)</f>
        <v>107.94285714285715</v>
      </c>
      <c r="E57" s="63">
        <f>AVERAGE(E58:E64)</f>
        <v>104.52571428571427</v>
      </c>
      <c r="F57" s="15" t="s">
        <v>176</v>
      </c>
    </row>
    <row r="58" spans="1:6" ht="105" x14ac:dyDescent="0.25">
      <c r="A58" s="64">
        <v>3</v>
      </c>
      <c r="B58" s="15" t="s">
        <v>106</v>
      </c>
      <c r="C58" s="64" t="s">
        <v>49</v>
      </c>
      <c r="D58" s="63">
        <v>101.5</v>
      </c>
      <c r="E58" s="62">
        <v>92.79</v>
      </c>
      <c r="F58" s="15" t="s">
        <v>176</v>
      </c>
    </row>
    <row r="59" spans="1:6" ht="45" x14ac:dyDescent="0.25">
      <c r="A59" s="64">
        <v>4</v>
      </c>
      <c r="B59" s="15" t="s">
        <v>107</v>
      </c>
      <c r="C59" s="64" t="s">
        <v>49</v>
      </c>
      <c r="D59" s="63">
        <v>105.6</v>
      </c>
      <c r="E59" s="62">
        <v>112.39</v>
      </c>
      <c r="F59" s="15" t="s">
        <v>192</v>
      </c>
    </row>
    <row r="60" spans="1:6" ht="105" x14ac:dyDescent="0.25">
      <c r="A60" s="64">
        <v>5</v>
      </c>
      <c r="B60" s="15" t="s">
        <v>105</v>
      </c>
      <c r="C60" s="64" t="s">
        <v>49</v>
      </c>
      <c r="D60" s="63">
        <v>100.4</v>
      </c>
      <c r="E60" s="62">
        <v>95.03</v>
      </c>
      <c r="F60" s="15" t="s">
        <v>176</v>
      </c>
    </row>
    <row r="61" spans="1:6" ht="45" x14ac:dyDescent="0.25">
      <c r="A61" s="64">
        <v>6</v>
      </c>
      <c r="B61" s="15" t="s">
        <v>102</v>
      </c>
      <c r="C61" s="64" t="s">
        <v>49</v>
      </c>
      <c r="D61" s="63">
        <v>88.9</v>
      </c>
      <c r="E61" s="62">
        <v>91.76</v>
      </c>
      <c r="F61" s="15" t="s">
        <v>192</v>
      </c>
    </row>
    <row r="62" spans="1:6" ht="45" x14ac:dyDescent="0.25">
      <c r="A62" s="64">
        <v>7</v>
      </c>
      <c r="B62" s="15" t="s">
        <v>103</v>
      </c>
      <c r="C62" s="64" t="s">
        <v>49</v>
      </c>
      <c r="D62" s="63">
        <v>114.1</v>
      </c>
      <c r="E62" s="62">
        <v>114.58</v>
      </c>
      <c r="F62" s="15" t="s">
        <v>192</v>
      </c>
    </row>
    <row r="63" spans="1:6" ht="24.75" customHeight="1" x14ac:dyDescent="0.25">
      <c r="A63" s="64">
        <v>8</v>
      </c>
      <c r="B63" s="15" t="s">
        <v>104</v>
      </c>
      <c r="C63" s="64" t="s">
        <v>49</v>
      </c>
      <c r="D63" s="63">
        <v>156.1</v>
      </c>
      <c r="E63" s="62">
        <v>148.74</v>
      </c>
      <c r="F63" s="15" t="s">
        <v>176</v>
      </c>
    </row>
    <row r="64" spans="1:6" ht="21.75" customHeight="1" x14ac:dyDescent="0.25">
      <c r="A64" s="64">
        <v>9</v>
      </c>
      <c r="B64" s="15" t="s">
        <v>101</v>
      </c>
      <c r="C64" s="64" t="s">
        <v>49</v>
      </c>
      <c r="D64" s="63">
        <v>89</v>
      </c>
      <c r="E64" s="62">
        <v>76.39</v>
      </c>
      <c r="F64" s="15" t="s">
        <v>176</v>
      </c>
    </row>
    <row r="65" spans="1:6" ht="31.5" customHeight="1" x14ac:dyDescent="0.25">
      <c r="A65" s="169" t="s">
        <v>183</v>
      </c>
      <c r="B65" s="169"/>
      <c r="C65" s="169"/>
      <c r="D65" s="169"/>
      <c r="E65" s="169"/>
      <c r="F65" s="169"/>
    </row>
    <row r="66" spans="1:6" ht="105" x14ac:dyDescent="0.25">
      <c r="A66" s="73">
        <v>1</v>
      </c>
      <c r="B66" s="15" t="s">
        <v>6</v>
      </c>
      <c r="C66" s="64" t="s">
        <v>49</v>
      </c>
      <c r="D66" s="63">
        <v>82.8</v>
      </c>
      <c r="E66" s="62">
        <v>71.61</v>
      </c>
      <c r="F66" s="15" t="s">
        <v>176</v>
      </c>
    </row>
    <row r="67" spans="1:6" ht="105" x14ac:dyDescent="0.25">
      <c r="A67" s="64">
        <v>2</v>
      </c>
      <c r="B67" s="15" t="s">
        <v>108</v>
      </c>
      <c r="C67" s="64" t="s">
        <v>49</v>
      </c>
      <c r="D67" s="63">
        <f>AVERAGE(D68:D74)</f>
        <v>81.428571428571431</v>
      </c>
      <c r="E67" s="63">
        <f>AVERAGE(E68:E74)</f>
        <v>73.828571428571422</v>
      </c>
      <c r="F67" s="15" t="s">
        <v>176</v>
      </c>
    </row>
    <row r="68" spans="1:6" ht="105" x14ac:dyDescent="0.25">
      <c r="A68" s="64">
        <v>3</v>
      </c>
      <c r="B68" s="15" t="s">
        <v>106</v>
      </c>
      <c r="C68" s="64" t="s">
        <v>49</v>
      </c>
      <c r="D68" s="63">
        <v>71.8</v>
      </c>
      <c r="E68" s="62">
        <v>65.92</v>
      </c>
      <c r="F68" s="15" t="s">
        <v>176</v>
      </c>
    </row>
    <row r="69" spans="1:6" ht="105" x14ac:dyDescent="0.25">
      <c r="A69" s="64">
        <v>4</v>
      </c>
      <c r="B69" s="15" t="s">
        <v>107</v>
      </c>
      <c r="C69" s="64" t="s">
        <v>49</v>
      </c>
      <c r="D69" s="63">
        <v>79.5</v>
      </c>
      <c r="E69" s="62">
        <v>78.349999999999994</v>
      </c>
      <c r="F69" s="15" t="s">
        <v>176</v>
      </c>
    </row>
    <row r="70" spans="1:6" ht="105" x14ac:dyDescent="0.25">
      <c r="A70" s="64">
        <v>5</v>
      </c>
      <c r="B70" s="15" t="s">
        <v>105</v>
      </c>
      <c r="C70" s="64" t="s">
        <v>49</v>
      </c>
      <c r="D70" s="63">
        <v>72.599999999999994</v>
      </c>
      <c r="E70" s="62">
        <v>61.51</v>
      </c>
      <c r="F70" s="15" t="s">
        <v>176</v>
      </c>
    </row>
    <row r="71" spans="1:6" ht="105" x14ac:dyDescent="0.25">
      <c r="A71" s="64">
        <v>6</v>
      </c>
      <c r="B71" s="15" t="s">
        <v>102</v>
      </c>
      <c r="C71" s="64" t="s">
        <v>49</v>
      </c>
      <c r="D71" s="63">
        <v>69.599999999999994</v>
      </c>
      <c r="E71" s="62">
        <v>65.94</v>
      </c>
      <c r="F71" s="15" t="s">
        <v>176</v>
      </c>
    </row>
    <row r="72" spans="1:6" ht="105" x14ac:dyDescent="0.25">
      <c r="A72" s="64">
        <v>7</v>
      </c>
      <c r="B72" s="15" t="s">
        <v>103</v>
      </c>
      <c r="C72" s="64" t="s">
        <v>49</v>
      </c>
      <c r="D72" s="63">
        <v>91.5</v>
      </c>
      <c r="E72" s="62">
        <v>81.92</v>
      </c>
      <c r="F72" s="15" t="s">
        <v>176</v>
      </c>
    </row>
    <row r="73" spans="1:6" ht="105" x14ac:dyDescent="0.25">
      <c r="A73" s="64">
        <v>8</v>
      </c>
      <c r="B73" s="15" t="s">
        <v>104</v>
      </c>
      <c r="C73" s="64" t="s">
        <v>49</v>
      </c>
      <c r="D73" s="63">
        <v>110.8</v>
      </c>
      <c r="E73" s="62">
        <v>102.12</v>
      </c>
      <c r="F73" s="15" t="s">
        <v>176</v>
      </c>
    </row>
    <row r="74" spans="1:6" ht="105" x14ac:dyDescent="0.25">
      <c r="A74" s="64">
        <v>9</v>
      </c>
      <c r="B74" s="15" t="s">
        <v>101</v>
      </c>
      <c r="C74" s="64" t="s">
        <v>49</v>
      </c>
      <c r="D74" s="63">
        <v>74.2</v>
      </c>
      <c r="E74" s="62">
        <v>61.04</v>
      </c>
      <c r="F74" s="15" t="s">
        <v>176</v>
      </c>
    </row>
    <row r="75" spans="1:6" x14ac:dyDescent="0.25">
      <c r="A75" s="169" t="s">
        <v>182</v>
      </c>
      <c r="B75" s="169"/>
      <c r="C75" s="169"/>
      <c r="D75" s="169"/>
      <c r="E75" s="169"/>
      <c r="F75" s="169"/>
    </row>
    <row r="76" spans="1:6" ht="390" x14ac:dyDescent="0.25">
      <c r="A76" s="64">
        <v>1</v>
      </c>
      <c r="B76" s="15" t="s">
        <v>6</v>
      </c>
      <c r="C76" s="64" t="s">
        <v>177</v>
      </c>
      <c r="D76" s="64" t="s">
        <v>178</v>
      </c>
      <c r="E76" s="64" t="s">
        <v>179</v>
      </c>
      <c r="F76" s="15" t="s">
        <v>180</v>
      </c>
    </row>
    <row r="77" spans="1:6" ht="150" x14ac:dyDescent="0.25">
      <c r="A77" s="64">
        <v>2</v>
      </c>
      <c r="B77" s="15" t="s">
        <v>108</v>
      </c>
      <c r="C77" s="63">
        <f>SUM(C78:C84)</f>
        <v>2568</v>
      </c>
      <c r="D77" s="63">
        <f t="shared" ref="D77:E77" si="4">SUM(D78:D84)</f>
        <v>2988</v>
      </c>
      <c r="E77" s="63">
        <f t="shared" si="4"/>
        <v>3369</v>
      </c>
      <c r="F77" s="15" t="s">
        <v>199</v>
      </c>
    </row>
    <row r="78" spans="1:6" ht="150" x14ac:dyDescent="0.25">
      <c r="A78" s="64">
        <v>3</v>
      </c>
      <c r="B78" s="15" t="s">
        <v>106</v>
      </c>
      <c r="C78" s="63">
        <v>715</v>
      </c>
      <c r="D78" s="63">
        <v>832</v>
      </c>
      <c r="E78" s="63">
        <v>1030</v>
      </c>
      <c r="F78" s="15" t="s">
        <v>199</v>
      </c>
    </row>
    <row r="79" spans="1:6" ht="135" x14ac:dyDescent="0.25">
      <c r="A79" s="64">
        <v>4</v>
      </c>
      <c r="B79" s="15" t="s">
        <v>107</v>
      </c>
      <c r="C79" s="63">
        <v>211</v>
      </c>
      <c r="D79" s="63">
        <v>266</v>
      </c>
      <c r="E79" s="63">
        <v>246</v>
      </c>
      <c r="F79" s="15" t="s">
        <v>210</v>
      </c>
    </row>
    <row r="80" spans="1:6" ht="150" x14ac:dyDescent="0.25">
      <c r="A80" s="64">
        <v>5</v>
      </c>
      <c r="B80" s="15" t="s">
        <v>105</v>
      </c>
      <c r="C80" s="63">
        <v>333</v>
      </c>
      <c r="D80" s="63">
        <v>379</v>
      </c>
      <c r="E80" s="63">
        <v>504</v>
      </c>
      <c r="F80" s="15" t="s">
        <v>199</v>
      </c>
    </row>
    <row r="81" spans="1:6" ht="135" x14ac:dyDescent="0.25">
      <c r="A81" s="64">
        <v>6</v>
      </c>
      <c r="B81" s="15" t="s">
        <v>102</v>
      </c>
      <c r="C81" s="63">
        <v>81</v>
      </c>
      <c r="D81" s="63">
        <v>103</v>
      </c>
      <c r="E81" s="63">
        <v>108</v>
      </c>
      <c r="F81" s="15" t="s">
        <v>197</v>
      </c>
    </row>
    <row r="82" spans="1:6" ht="135" x14ac:dyDescent="0.25">
      <c r="A82" s="64">
        <v>7</v>
      </c>
      <c r="B82" s="15" t="s">
        <v>103</v>
      </c>
      <c r="C82" s="63">
        <v>240</v>
      </c>
      <c r="D82" s="63">
        <v>278</v>
      </c>
      <c r="E82" s="63">
        <v>296</v>
      </c>
      <c r="F82" s="15" t="s">
        <v>197</v>
      </c>
    </row>
    <row r="83" spans="1:6" ht="150" x14ac:dyDescent="0.25">
      <c r="A83" s="64">
        <v>8</v>
      </c>
      <c r="B83" s="15" t="s">
        <v>104</v>
      </c>
      <c r="C83" s="63">
        <v>247</v>
      </c>
      <c r="D83" s="63">
        <v>292</v>
      </c>
      <c r="E83" s="63">
        <v>347</v>
      </c>
      <c r="F83" s="15" t="s">
        <v>199</v>
      </c>
    </row>
    <row r="84" spans="1:6" x14ac:dyDescent="0.25">
      <c r="A84" s="64">
        <v>9</v>
      </c>
      <c r="B84" s="15" t="s">
        <v>101</v>
      </c>
      <c r="C84" s="63">
        <v>741</v>
      </c>
      <c r="D84" s="63">
        <v>838</v>
      </c>
      <c r="E84" s="63">
        <v>838</v>
      </c>
      <c r="F84" s="64" t="s">
        <v>49</v>
      </c>
    </row>
    <row r="85" spans="1:6" ht="37.5" customHeight="1" x14ac:dyDescent="0.25">
      <c r="A85" s="136" t="s">
        <v>200</v>
      </c>
      <c r="B85" s="137"/>
      <c r="C85" s="137"/>
      <c r="D85" s="137"/>
      <c r="E85" s="137"/>
      <c r="F85" s="138"/>
    </row>
    <row r="86" spans="1:6" ht="45" x14ac:dyDescent="0.25">
      <c r="A86" s="76" t="s">
        <v>201</v>
      </c>
      <c r="B86" s="77" t="s">
        <v>6</v>
      </c>
      <c r="C86" s="64" t="s">
        <v>49</v>
      </c>
      <c r="D86" s="64" t="s">
        <v>202</v>
      </c>
      <c r="E86" s="64" t="s">
        <v>203</v>
      </c>
      <c r="F86" s="15" t="s">
        <v>204</v>
      </c>
    </row>
    <row r="87" spans="1:6" ht="90" x14ac:dyDescent="0.25">
      <c r="A87" s="64">
        <v>2</v>
      </c>
      <c r="B87" s="15" t="s">
        <v>108</v>
      </c>
      <c r="C87" s="64" t="s">
        <v>49</v>
      </c>
      <c r="D87" s="63">
        <f>SUM(D88:D90)</f>
        <v>3469</v>
      </c>
      <c r="E87" s="63">
        <f>SUM(E88:E90)</f>
        <v>6361</v>
      </c>
      <c r="F87" s="15" t="s">
        <v>205</v>
      </c>
    </row>
    <row r="88" spans="1:6" ht="90" x14ac:dyDescent="0.25">
      <c r="A88" s="64">
        <v>3</v>
      </c>
      <c r="B88" s="15" t="s">
        <v>102</v>
      </c>
      <c r="C88" s="64" t="s">
        <v>49</v>
      </c>
      <c r="D88" s="63">
        <v>775</v>
      </c>
      <c r="E88" s="63">
        <v>1175</v>
      </c>
      <c r="F88" s="15" t="s">
        <v>205</v>
      </c>
    </row>
    <row r="89" spans="1:6" ht="90" x14ac:dyDescent="0.25">
      <c r="A89" s="64">
        <v>4</v>
      </c>
      <c r="B89" s="15" t="s">
        <v>103</v>
      </c>
      <c r="C89" s="64" t="s">
        <v>49</v>
      </c>
      <c r="D89" s="63">
        <v>998</v>
      </c>
      <c r="E89" s="63">
        <v>1727</v>
      </c>
      <c r="F89" s="15" t="s">
        <v>205</v>
      </c>
    </row>
    <row r="90" spans="1:6" ht="90" x14ac:dyDescent="0.25">
      <c r="A90" s="64">
        <v>5</v>
      </c>
      <c r="B90" s="15" t="s">
        <v>101</v>
      </c>
      <c r="C90" s="64" t="s">
        <v>49</v>
      </c>
      <c r="D90" s="63">
        <v>1696</v>
      </c>
      <c r="E90" s="63">
        <v>3459</v>
      </c>
      <c r="F90" s="15" t="s">
        <v>205</v>
      </c>
    </row>
    <row r="91" spans="1:6" x14ac:dyDescent="0.25">
      <c r="A91" s="166" t="s">
        <v>158</v>
      </c>
      <c r="B91" s="166"/>
      <c r="C91" s="166"/>
      <c r="D91" s="166"/>
      <c r="E91" s="166"/>
      <c r="F91" s="166"/>
    </row>
    <row r="92" spans="1:6" x14ac:dyDescent="0.25">
      <c r="A92" s="71" t="s">
        <v>146</v>
      </c>
      <c r="B92" s="167" t="s">
        <v>160</v>
      </c>
      <c r="C92" s="167"/>
      <c r="D92" s="167"/>
      <c r="E92" s="167"/>
      <c r="F92" s="167"/>
    </row>
    <row r="93" spans="1:6" x14ac:dyDescent="0.25">
      <c r="A93" s="71" t="s">
        <v>148</v>
      </c>
      <c r="B93" s="167" t="s">
        <v>159</v>
      </c>
      <c r="C93" s="167"/>
      <c r="D93" s="167"/>
      <c r="E93" s="167"/>
      <c r="F93" s="167"/>
    </row>
    <row r="94" spans="1:6" x14ac:dyDescent="0.25">
      <c r="A94" s="166" t="s">
        <v>161</v>
      </c>
      <c r="B94" s="166"/>
      <c r="C94" s="166"/>
      <c r="D94" s="166"/>
      <c r="E94" s="166"/>
      <c r="F94" s="166"/>
    </row>
    <row r="95" spans="1:6" x14ac:dyDescent="0.25">
      <c r="A95" s="71" t="s">
        <v>146</v>
      </c>
      <c r="B95" s="167" t="s">
        <v>162</v>
      </c>
      <c r="C95" s="167"/>
      <c r="D95" s="167"/>
      <c r="E95" s="167"/>
      <c r="F95" s="167"/>
    </row>
    <row r="96" spans="1:6" x14ac:dyDescent="0.25">
      <c r="A96" s="71" t="s">
        <v>148</v>
      </c>
      <c r="B96" s="167" t="s">
        <v>163</v>
      </c>
      <c r="C96" s="167"/>
      <c r="D96" s="167"/>
      <c r="E96" s="167"/>
      <c r="F96" s="167"/>
    </row>
    <row r="97" spans="1:6" x14ac:dyDescent="0.25">
      <c r="A97" s="169" t="s">
        <v>173</v>
      </c>
      <c r="B97" s="169"/>
      <c r="C97" s="169"/>
      <c r="D97" s="169"/>
      <c r="E97" s="169"/>
      <c r="F97" s="169"/>
    </row>
    <row r="98" spans="1:6" x14ac:dyDescent="0.25">
      <c r="A98" s="73">
        <v>1</v>
      </c>
      <c r="B98" s="75" t="s">
        <v>6</v>
      </c>
      <c r="C98" s="64" t="s">
        <v>49</v>
      </c>
      <c r="D98" s="64" t="s">
        <v>170</v>
      </c>
      <c r="E98" s="63">
        <v>9.4</v>
      </c>
      <c r="F98" s="58"/>
    </row>
    <row r="99" spans="1:6" x14ac:dyDescent="0.25">
      <c r="A99" s="73">
        <v>2</v>
      </c>
      <c r="B99" s="75" t="s">
        <v>108</v>
      </c>
      <c r="C99" s="64"/>
      <c r="D99" s="64">
        <v>8</v>
      </c>
      <c r="E99" s="63">
        <v>8.3000000000000007</v>
      </c>
      <c r="F99" s="58"/>
    </row>
    <row r="100" spans="1:6" ht="105" x14ac:dyDescent="0.25">
      <c r="A100" s="73">
        <v>3</v>
      </c>
      <c r="B100" s="15" t="s">
        <v>101</v>
      </c>
      <c r="C100" s="64" t="s">
        <v>49</v>
      </c>
      <c r="D100" s="63">
        <v>8</v>
      </c>
      <c r="E100" s="63">
        <v>8.3000000000000007</v>
      </c>
      <c r="F100" s="15" t="s">
        <v>209</v>
      </c>
    </row>
    <row r="101" spans="1:6" x14ac:dyDescent="0.25">
      <c r="A101" s="166" t="s">
        <v>164</v>
      </c>
      <c r="B101" s="166"/>
      <c r="C101" s="166"/>
      <c r="D101" s="166"/>
      <c r="E101" s="166"/>
      <c r="F101" s="166"/>
    </row>
    <row r="102" spans="1:6" x14ac:dyDescent="0.25">
      <c r="A102" s="71" t="s">
        <v>146</v>
      </c>
      <c r="B102" s="167" t="s">
        <v>165</v>
      </c>
      <c r="C102" s="167"/>
      <c r="D102" s="167"/>
      <c r="E102" s="167"/>
      <c r="F102" s="167"/>
    </row>
    <row r="103" spans="1:6" x14ac:dyDescent="0.25">
      <c r="A103" s="71" t="s">
        <v>148</v>
      </c>
      <c r="B103" s="167" t="s">
        <v>166</v>
      </c>
      <c r="C103" s="167"/>
      <c r="D103" s="167"/>
      <c r="E103" s="167"/>
      <c r="F103" s="167"/>
    </row>
  </sheetData>
  <mergeCells count="38">
    <mergeCell ref="B92:F92"/>
    <mergeCell ref="B44:F44"/>
    <mergeCell ref="A45:F45"/>
    <mergeCell ref="A55:F55"/>
    <mergeCell ref="B103:F103"/>
    <mergeCell ref="A85:F85"/>
    <mergeCell ref="A97:F97"/>
    <mergeCell ref="A101:F101"/>
    <mergeCell ref="B102:F102"/>
    <mergeCell ref="B93:F93"/>
    <mergeCell ref="A94:F94"/>
    <mergeCell ref="B95:F95"/>
    <mergeCell ref="B96:F96"/>
    <mergeCell ref="A65:F65"/>
    <mergeCell ref="A75:F75"/>
    <mergeCell ref="B28:F28"/>
    <mergeCell ref="B27:F27"/>
    <mergeCell ref="A91:F91"/>
    <mergeCell ref="B41:F41"/>
    <mergeCell ref="A39:F39"/>
    <mergeCell ref="B40:F40"/>
    <mergeCell ref="A42:F42"/>
    <mergeCell ref="B43:F43"/>
    <mergeCell ref="A29:F29"/>
    <mergeCell ref="A13:F13"/>
    <mergeCell ref="B14:F14"/>
    <mergeCell ref="B15:F15"/>
    <mergeCell ref="A16:F16"/>
    <mergeCell ref="A26:F26"/>
    <mergeCell ref="A4:F4"/>
    <mergeCell ref="A7:F7"/>
    <mergeCell ref="A8:F8"/>
    <mergeCell ref="A9:A11"/>
    <mergeCell ref="B9:B11"/>
    <mergeCell ref="C9:E9"/>
    <mergeCell ref="F9:F11"/>
    <mergeCell ref="C10:C11"/>
    <mergeCell ref="D10:E10"/>
  </mergeCells>
  <hyperlinks>
    <hyperlink ref="A16" location="_edn3" display="_edn3"/>
    <hyperlink ref="A26" location="_edn5" display="_edn5"/>
    <hyperlink ref="A29" location="_edn6" display="_edn6"/>
    <hyperlink ref="A39" location="_edn5" display="_edn5"/>
    <hyperlink ref="A42" location="_edn5" display="_edn5"/>
    <hyperlink ref="A91" location="_edn5" display="_edn5"/>
    <hyperlink ref="A94" location="_edn5" display="_edn5"/>
    <hyperlink ref="A101" location="_edn5" display="_edn5"/>
    <hyperlink ref="C9" location="_edn1" display="_edn1"/>
    <hyperlink ref="C10" location="_edn2" display="_edn2"/>
  </hyperlinks>
  <pageMargins left="0.70866141732283472" right="0.70866141732283472" top="0.74803149606299213" bottom="0.74803149606299213" header="0.31496062992125984" footer="0.31496062992125984"/>
  <pageSetup paperSize="9" scale="75" orientation="landscape" horizontalDpi="300" verticalDpi="300"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47"/>
  <sheetViews>
    <sheetView view="pageBreakPreview" zoomScale="60" zoomScaleNormal="100" workbookViewId="0">
      <selection activeCell="G43" sqref="G43"/>
    </sheetView>
  </sheetViews>
  <sheetFormatPr defaultRowHeight="15" x14ac:dyDescent="0.25"/>
  <cols>
    <col min="1" max="2" width="35" customWidth="1"/>
    <col min="3" max="5" width="33" style="38" customWidth="1"/>
  </cols>
  <sheetData>
    <row r="2" spans="1:5" x14ac:dyDescent="0.25">
      <c r="C2" s="37" t="s">
        <v>17</v>
      </c>
    </row>
    <row r="4" spans="1:5" ht="15.75" thickBot="1" x14ac:dyDescent="0.3">
      <c r="E4" s="37" t="s">
        <v>18</v>
      </c>
    </row>
    <row r="5" spans="1:5" ht="47.25" customHeight="1" thickBot="1" x14ac:dyDescent="0.3">
      <c r="A5" s="121" t="s">
        <v>109</v>
      </c>
      <c r="B5" s="148"/>
      <c r="C5" s="148"/>
      <c r="D5" s="148"/>
      <c r="E5" s="124"/>
    </row>
    <row r="6" spans="1:5" ht="39.75" customHeight="1" x14ac:dyDescent="0.25">
      <c r="A6" s="119" t="s">
        <v>13</v>
      </c>
      <c r="B6" s="119" t="s">
        <v>14</v>
      </c>
      <c r="C6" s="179" t="s">
        <v>15</v>
      </c>
      <c r="D6" s="180"/>
      <c r="E6" s="181"/>
    </row>
    <row r="7" spans="1:5" ht="15.75" thickBot="1" x14ac:dyDescent="0.3">
      <c r="A7" s="120"/>
      <c r="B7" s="120"/>
      <c r="C7" s="182" t="s">
        <v>16</v>
      </c>
      <c r="D7" s="183"/>
      <c r="E7" s="184"/>
    </row>
    <row r="8" spans="1:5" ht="59.25" customHeight="1" thickBot="1" x14ac:dyDescent="0.3">
      <c r="A8" s="152"/>
      <c r="B8" s="152"/>
      <c r="C8" s="79" t="s">
        <v>219</v>
      </c>
      <c r="D8" s="79" t="s">
        <v>220</v>
      </c>
      <c r="E8" s="85" t="s">
        <v>225</v>
      </c>
    </row>
    <row r="9" spans="1:5" ht="16.5" thickBot="1" x14ac:dyDescent="0.3">
      <c r="A9" s="7">
        <v>1</v>
      </c>
      <c r="B9" s="3">
        <v>2</v>
      </c>
      <c r="C9" s="44">
        <v>3</v>
      </c>
      <c r="D9" s="44">
        <v>4</v>
      </c>
      <c r="E9" s="44">
        <v>5</v>
      </c>
    </row>
    <row r="10" spans="1:5" ht="30" x14ac:dyDescent="0.25">
      <c r="A10" s="119" t="s">
        <v>59</v>
      </c>
      <c r="B10" s="35" t="s">
        <v>108</v>
      </c>
      <c r="C10" s="43">
        <f t="shared" ref="C10:C17" si="0">C18+C88</f>
        <v>25725759.799999997</v>
      </c>
      <c r="D10" s="43">
        <f t="shared" ref="D10:E10" si="1">D18+D88</f>
        <v>29344286.921580002</v>
      </c>
      <c r="E10" s="43">
        <f t="shared" si="1"/>
        <v>29175938.305780001</v>
      </c>
    </row>
    <row r="11" spans="1:5" x14ac:dyDescent="0.25">
      <c r="A11" s="120"/>
      <c r="B11" s="35" t="s">
        <v>138</v>
      </c>
      <c r="C11" s="43">
        <f t="shared" si="0"/>
        <v>5721855.5</v>
      </c>
      <c r="D11" s="43">
        <f t="shared" ref="D11:E11" si="2">D19+D89</f>
        <v>6302351.9337999988</v>
      </c>
      <c r="E11" s="43">
        <f t="shared" si="2"/>
        <v>6302036.5529800002</v>
      </c>
    </row>
    <row r="12" spans="1:5" x14ac:dyDescent="0.25">
      <c r="A12" s="120"/>
      <c r="B12" s="35" t="s">
        <v>139</v>
      </c>
      <c r="C12" s="43">
        <f t="shared" si="0"/>
        <v>1218288.8</v>
      </c>
      <c r="D12" s="43">
        <f t="shared" ref="D12:E12" si="3">D20+D90</f>
        <v>1443767.86916</v>
      </c>
      <c r="E12" s="43">
        <f t="shared" si="3"/>
        <v>1433548.69236</v>
      </c>
    </row>
    <row r="13" spans="1:5" ht="20.25" customHeight="1" x14ac:dyDescent="0.25">
      <c r="A13" s="120"/>
      <c r="B13" s="35" t="s">
        <v>140</v>
      </c>
      <c r="C13" s="43">
        <f t="shared" si="0"/>
        <v>1406415.1</v>
      </c>
      <c r="D13" s="43">
        <f t="shared" ref="D13:E13" si="4">D21+D91</f>
        <v>1745893</v>
      </c>
      <c r="E13" s="43">
        <f t="shared" si="4"/>
        <v>1740242.53422</v>
      </c>
    </row>
    <row r="14" spans="1:5" x14ac:dyDescent="0.25">
      <c r="A14" s="120"/>
      <c r="B14" s="35" t="s">
        <v>141</v>
      </c>
      <c r="C14" s="43">
        <f t="shared" si="0"/>
        <v>6723199.9000000004</v>
      </c>
      <c r="D14" s="43">
        <f t="shared" ref="D14:E14" si="5">D22+D92</f>
        <v>6145550.1299299998</v>
      </c>
      <c r="E14" s="43">
        <f t="shared" si="5"/>
        <v>6137565.9033499993</v>
      </c>
    </row>
    <row r="15" spans="1:5" x14ac:dyDescent="0.25">
      <c r="A15" s="120"/>
      <c r="B15" s="35" t="s">
        <v>142</v>
      </c>
      <c r="C15" s="43">
        <f t="shared" si="0"/>
        <v>1837276.5</v>
      </c>
      <c r="D15" s="43">
        <f>D23+D93</f>
        <v>1831051.2329500001</v>
      </c>
      <c r="E15" s="43">
        <f>E23+E93</f>
        <v>1827375.8678299999</v>
      </c>
    </row>
    <row r="16" spans="1:5" x14ac:dyDescent="0.25">
      <c r="A16" s="120"/>
      <c r="B16" s="35" t="s">
        <v>143</v>
      </c>
      <c r="C16" s="43">
        <f t="shared" si="0"/>
        <v>6086161.2999999998</v>
      </c>
      <c r="D16" s="43">
        <f t="shared" ref="D16:E16" si="6">D24+D94</f>
        <v>7329392.2367400005</v>
      </c>
      <c r="E16" s="43">
        <f t="shared" si="6"/>
        <v>7321239.3018500004</v>
      </c>
    </row>
    <row r="17" spans="1:5" s="8" customFormat="1" ht="15.75" thickBot="1" x14ac:dyDescent="0.3">
      <c r="A17" s="152"/>
      <c r="B17" s="35" t="s">
        <v>144</v>
      </c>
      <c r="C17" s="39">
        <f t="shared" si="0"/>
        <v>2732562.7</v>
      </c>
      <c r="D17" s="43">
        <f t="shared" ref="D17:E17" si="7">D25+D95</f>
        <v>2966095.719</v>
      </c>
      <c r="E17" s="43">
        <f t="shared" si="7"/>
        <v>2832816.5151900002</v>
      </c>
    </row>
    <row r="18" spans="1:5" s="8" customFormat="1" ht="47.25" customHeight="1" x14ac:dyDescent="0.25">
      <c r="A18" s="185" t="s">
        <v>47</v>
      </c>
      <c r="B18" s="35" t="s">
        <v>100</v>
      </c>
      <c r="C18" s="39">
        <f>C26+C42+C58+C74</f>
        <v>5180526.9000000004</v>
      </c>
      <c r="D18" s="39">
        <f t="shared" ref="D18:E18" si="8">D26+D42+D58+D74</f>
        <v>6680825.6100000003</v>
      </c>
      <c r="E18" s="39">
        <f t="shared" si="8"/>
        <v>6530597.8196099987</v>
      </c>
    </row>
    <row r="19" spans="1:5" s="8" customFormat="1" x14ac:dyDescent="0.25">
      <c r="A19" s="186"/>
      <c r="B19" s="35" t="s">
        <v>101</v>
      </c>
      <c r="C19" s="39">
        <f>C27+C43+C59+C75</f>
        <v>2144283.7999999998</v>
      </c>
      <c r="D19" s="39">
        <f t="shared" ref="D19:E19" si="9">D27+D43+D59+D75</f>
        <v>2221233.1999999997</v>
      </c>
      <c r="E19" s="39">
        <f t="shared" si="9"/>
        <v>2220958.7200000002</v>
      </c>
    </row>
    <row r="20" spans="1:5" s="8" customFormat="1" x14ac:dyDescent="0.25">
      <c r="A20" s="186"/>
      <c r="B20" s="35" t="s">
        <v>102</v>
      </c>
      <c r="C20" s="39">
        <f>C28+C44+C60+C76</f>
        <v>296328.10000000003</v>
      </c>
      <c r="D20" s="43">
        <f t="shared" ref="D20:E20" si="10">D28+D44+D60+D76</f>
        <v>424002.27</v>
      </c>
      <c r="E20" s="43">
        <f t="shared" si="10"/>
        <v>422929.402</v>
      </c>
    </row>
    <row r="21" spans="1:5" s="8" customFormat="1" ht="30" x14ac:dyDescent="0.25">
      <c r="A21" s="186"/>
      <c r="B21" s="35" t="s">
        <v>103</v>
      </c>
      <c r="C21" s="39">
        <f>C29+C45+C61+C77</f>
        <v>437407.1</v>
      </c>
      <c r="D21" s="39">
        <f t="shared" ref="D21:E21" si="11">D29+D45+D61+D77</f>
        <v>424615.1</v>
      </c>
      <c r="E21" s="39">
        <f t="shared" si="11"/>
        <v>422141.19199999998</v>
      </c>
    </row>
    <row r="22" spans="1:5" s="8" customFormat="1" x14ac:dyDescent="0.25">
      <c r="A22" s="186"/>
      <c r="B22" s="35" t="s">
        <v>104</v>
      </c>
      <c r="C22" s="39">
        <f>C30+C46+C62</f>
        <v>907559</v>
      </c>
      <c r="D22" s="39">
        <f t="shared" ref="D22:E22" si="12">D30+D46+D62</f>
        <v>398362.30000000005</v>
      </c>
      <c r="E22" s="39">
        <f t="shared" si="12"/>
        <v>392265.22810000007</v>
      </c>
    </row>
    <row r="23" spans="1:5" s="8" customFormat="1" x14ac:dyDescent="0.25">
      <c r="A23" s="186"/>
      <c r="B23" s="35" t="s">
        <v>105</v>
      </c>
      <c r="C23" s="39">
        <f>C31+C47+C63+C78</f>
        <v>384646.8</v>
      </c>
      <c r="D23" s="43">
        <f t="shared" ref="D23:E23" si="13">D31+D47+D63+D78</f>
        <v>443007.1</v>
      </c>
      <c r="E23" s="43">
        <f t="shared" si="13"/>
        <v>439673.13744999992</v>
      </c>
    </row>
    <row r="24" spans="1:5" s="8" customFormat="1" x14ac:dyDescent="0.25">
      <c r="A24" s="186"/>
      <c r="B24" s="35" t="s">
        <v>106</v>
      </c>
      <c r="C24" s="39">
        <f>C32+C48+C64+C79</f>
        <v>848286</v>
      </c>
      <c r="D24" s="43">
        <f t="shared" ref="D24:E24" si="14">D32+D48+D64+D79</f>
        <v>943408.91</v>
      </c>
      <c r="E24" s="43">
        <f t="shared" si="14"/>
        <v>938421.73505999986</v>
      </c>
    </row>
    <row r="25" spans="1:5" s="8" customFormat="1" x14ac:dyDescent="0.25">
      <c r="A25" s="187"/>
      <c r="B25" s="35" t="s">
        <v>107</v>
      </c>
      <c r="C25" s="39">
        <f>C33+C49+C65+C80</f>
        <v>162016.09999999998</v>
      </c>
      <c r="D25" s="43">
        <f t="shared" ref="D25:E25" si="15">D33+D49+D65+D80</f>
        <v>246011.93</v>
      </c>
      <c r="E25" s="43">
        <f t="shared" si="15"/>
        <v>113095.467</v>
      </c>
    </row>
    <row r="26" spans="1:5" ht="30" x14ac:dyDescent="0.25">
      <c r="A26" s="178" t="s">
        <v>61</v>
      </c>
      <c r="B26" s="35" t="s">
        <v>100</v>
      </c>
      <c r="C26" s="39">
        <v>170376.7</v>
      </c>
      <c r="D26" s="43">
        <f>D34</f>
        <v>151885</v>
      </c>
      <c r="E26" s="43">
        <f>E34</f>
        <v>149960.39999999997</v>
      </c>
    </row>
    <row r="27" spans="1:5" x14ac:dyDescent="0.25">
      <c r="A27" s="178"/>
      <c r="B27" s="35" t="s">
        <v>101</v>
      </c>
      <c r="C27" s="39">
        <v>41461.1</v>
      </c>
      <c r="D27" s="43">
        <f t="shared" ref="D27:E33" si="16">D35</f>
        <v>35561.1</v>
      </c>
      <c r="E27" s="43">
        <f t="shared" si="16"/>
        <v>35559.199999999997</v>
      </c>
    </row>
    <row r="28" spans="1:5" x14ac:dyDescent="0.25">
      <c r="A28" s="178"/>
      <c r="B28" s="35" t="s">
        <v>102</v>
      </c>
      <c r="C28" s="39">
        <v>17304</v>
      </c>
      <c r="D28" s="43">
        <f t="shared" si="16"/>
        <v>16204</v>
      </c>
      <c r="E28" s="43">
        <f t="shared" si="16"/>
        <v>16204</v>
      </c>
    </row>
    <row r="29" spans="1:5" ht="30" x14ac:dyDescent="0.25">
      <c r="A29" s="178"/>
      <c r="B29" s="35" t="s">
        <v>103</v>
      </c>
      <c r="C29" s="39">
        <v>13206.5</v>
      </c>
      <c r="D29" s="43">
        <f t="shared" si="16"/>
        <v>13206.5</v>
      </c>
      <c r="E29" s="43">
        <f t="shared" si="16"/>
        <v>12109.2</v>
      </c>
    </row>
    <row r="30" spans="1:5" x14ac:dyDescent="0.25">
      <c r="A30" s="178"/>
      <c r="B30" s="35" t="s">
        <v>104</v>
      </c>
      <c r="C30" s="39">
        <v>6572.1</v>
      </c>
      <c r="D30" s="43">
        <f t="shared" si="16"/>
        <v>6240.4</v>
      </c>
      <c r="E30" s="43">
        <f t="shared" si="16"/>
        <v>6240.4</v>
      </c>
    </row>
    <row r="31" spans="1:5" x14ac:dyDescent="0.25">
      <c r="A31" s="178"/>
      <c r="B31" s="35" t="s">
        <v>105</v>
      </c>
      <c r="C31" s="39">
        <v>19675.099999999999</v>
      </c>
      <c r="D31" s="43">
        <f t="shared" si="16"/>
        <v>18925.099999999999</v>
      </c>
      <c r="E31" s="43">
        <f t="shared" si="16"/>
        <v>18195.5</v>
      </c>
    </row>
    <row r="32" spans="1:5" x14ac:dyDescent="0.25">
      <c r="A32" s="178"/>
      <c r="B32" s="35" t="s">
        <v>106</v>
      </c>
      <c r="C32" s="39">
        <v>68538.600000000006</v>
      </c>
      <c r="D32" s="43">
        <f t="shared" si="16"/>
        <v>58538.6</v>
      </c>
      <c r="E32" s="43">
        <f t="shared" si="16"/>
        <v>58442.8</v>
      </c>
    </row>
    <row r="33" spans="1:5" x14ac:dyDescent="0.25">
      <c r="A33" s="178"/>
      <c r="B33" s="35" t="s">
        <v>107</v>
      </c>
      <c r="C33" s="39">
        <v>3619.3</v>
      </c>
      <c r="D33" s="43">
        <f t="shared" si="16"/>
        <v>3209.3</v>
      </c>
      <c r="E33" s="43">
        <f t="shared" si="16"/>
        <v>3209.3</v>
      </c>
    </row>
    <row r="34" spans="1:5" ht="30" x14ac:dyDescent="0.25">
      <c r="A34" s="178" t="s">
        <v>73</v>
      </c>
      <c r="B34" s="35" t="s">
        <v>100</v>
      </c>
      <c r="C34" s="39">
        <v>170376.7</v>
      </c>
      <c r="D34" s="43">
        <v>151885</v>
      </c>
      <c r="E34" s="43">
        <v>149960.39999999997</v>
      </c>
    </row>
    <row r="35" spans="1:5" x14ac:dyDescent="0.25">
      <c r="A35" s="178"/>
      <c r="B35" s="35" t="s">
        <v>101</v>
      </c>
      <c r="C35" s="39">
        <v>41461.1</v>
      </c>
      <c r="D35" s="43">
        <v>35561.1</v>
      </c>
      <c r="E35" s="43">
        <v>35559.199999999997</v>
      </c>
    </row>
    <row r="36" spans="1:5" x14ac:dyDescent="0.25">
      <c r="A36" s="178"/>
      <c r="B36" s="35" t="s">
        <v>102</v>
      </c>
      <c r="C36" s="39">
        <v>17304</v>
      </c>
      <c r="D36" s="43">
        <v>16204</v>
      </c>
      <c r="E36" s="43">
        <v>16204</v>
      </c>
    </row>
    <row r="37" spans="1:5" ht="30" x14ac:dyDescent="0.25">
      <c r="A37" s="178"/>
      <c r="B37" s="35" t="s">
        <v>103</v>
      </c>
      <c r="C37" s="39">
        <v>13206.5</v>
      </c>
      <c r="D37" s="43">
        <v>13206.5</v>
      </c>
      <c r="E37" s="43">
        <v>12109.2</v>
      </c>
    </row>
    <row r="38" spans="1:5" x14ac:dyDescent="0.25">
      <c r="A38" s="178"/>
      <c r="B38" s="35" t="s">
        <v>104</v>
      </c>
      <c r="C38" s="39">
        <v>6572.1</v>
      </c>
      <c r="D38" s="43">
        <v>6240.4</v>
      </c>
      <c r="E38" s="43">
        <v>6240.4</v>
      </c>
    </row>
    <row r="39" spans="1:5" x14ac:dyDescent="0.25">
      <c r="A39" s="178"/>
      <c r="B39" s="35" t="s">
        <v>105</v>
      </c>
      <c r="C39" s="39">
        <v>19675.099999999999</v>
      </c>
      <c r="D39" s="43">
        <v>18925.099999999999</v>
      </c>
      <c r="E39" s="43">
        <v>18195.5</v>
      </c>
    </row>
    <row r="40" spans="1:5" x14ac:dyDescent="0.25">
      <c r="A40" s="178"/>
      <c r="B40" s="35" t="s">
        <v>106</v>
      </c>
      <c r="C40" s="39">
        <v>68538.600000000006</v>
      </c>
      <c r="D40" s="43">
        <v>58538.6</v>
      </c>
      <c r="E40" s="43">
        <v>58442.8</v>
      </c>
    </row>
    <row r="41" spans="1:5" x14ac:dyDescent="0.25">
      <c r="A41" s="178"/>
      <c r="B41" s="35" t="s">
        <v>107</v>
      </c>
      <c r="C41" s="39">
        <v>3619.3</v>
      </c>
      <c r="D41" s="43">
        <v>3209.3</v>
      </c>
      <c r="E41" s="43">
        <v>3209.3</v>
      </c>
    </row>
    <row r="42" spans="1:5" ht="30" x14ac:dyDescent="0.25">
      <c r="A42" s="178" t="s">
        <v>41</v>
      </c>
      <c r="B42" s="35" t="s">
        <v>100</v>
      </c>
      <c r="C42" s="39">
        <v>4837262.3</v>
      </c>
      <c r="D42" s="43">
        <v>6354254.7999999998</v>
      </c>
      <c r="E42" s="43">
        <v>6208200.5796099985</v>
      </c>
    </row>
    <row r="43" spans="1:5" x14ac:dyDescent="0.25">
      <c r="A43" s="178"/>
      <c r="B43" s="35" t="s">
        <v>101</v>
      </c>
      <c r="C43" s="39">
        <v>1979960.6</v>
      </c>
      <c r="D43" s="43">
        <v>2062810</v>
      </c>
      <c r="E43" s="43">
        <v>2062810</v>
      </c>
    </row>
    <row r="44" spans="1:5" x14ac:dyDescent="0.25">
      <c r="A44" s="178"/>
      <c r="B44" s="35" t="s">
        <v>102</v>
      </c>
      <c r="C44" s="39">
        <v>267777.90000000002</v>
      </c>
      <c r="D44" s="43">
        <f>D52</f>
        <v>396212.1</v>
      </c>
      <c r="E44" s="43">
        <f>E52</f>
        <v>395283.962</v>
      </c>
    </row>
    <row r="45" spans="1:5" ht="30" x14ac:dyDescent="0.25">
      <c r="A45" s="178"/>
      <c r="B45" s="35" t="s">
        <v>103</v>
      </c>
      <c r="C45" s="39">
        <v>409004.1</v>
      </c>
      <c r="D45" s="43">
        <v>396212.1</v>
      </c>
      <c r="E45" s="43">
        <v>395283.962</v>
      </c>
    </row>
    <row r="46" spans="1:5" x14ac:dyDescent="0.25">
      <c r="A46" s="178"/>
      <c r="B46" s="35" t="s">
        <v>104</v>
      </c>
      <c r="C46" s="40">
        <v>899120.4</v>
      </c>
      <c r="D46" s="43">
        <v>390000</v>
      </c>
      <c r="E46" s="43">
        <v>383959.51810000004</v>
      </c>
    </row>
    <row r="47" spans="1:5" x14ac:dyDescent="0.25">
      <c r="A47" s="178"/>
      <c r="B47" s="35" t="s">
        <v>105</v>
      </c>
      <c r="C47" s="39">
        <v>351083.7</v>
      </c>
      <c r="D47" s="43">
        <v>410194</v>
      </c>
      <c r="E47" s="43">
        <v>408115.86744999996</v>
      </c>
    </row>
    <row r="48" spans="1:5" x14ac:dyDescent="0.25">
      <c r="A48" s="178"/>
      <c r="B48" s="35" t="s">
        <v>106</v>
      </c>
      <c r="C48" s="41">
        <v>772434.3</v>
      </c>
      <c r="D48" s="43">
        <v>876434.3</v>
      </c>
      <c r="E48" s="43">
        <v>872343.29505999992</v>
      </c>
    </row>
    <row r="49" spans="1:5" x14ac:dyDescent="0.25">
      <c r="A49" s="178"/>
      <c r="B49" s="35" t="s">
        <v>107</v>
      </c>
      <c r="C49" s="39">
        <v>157881.29999999999</v>
      </c>
      <c r="D49" s="43">
        <v>242207.5</v>
      </c>
      <c r="E49" s="43">
        <v>109291.037</v>
      </c>
    </row>
    <row r="50" spans="1:5" ht="30" x14ac:dyDescent="0.25">
      <c r="A50" s="178" t="s">
        <v>42</v>
      </c>
      <c r="B50" s="35" t="s">
        <v>100</v>
      </c>
      <c r="C50" s="39">
        <v>4837262.3</v>
      </c>
      <c r="D50" s="43">
        <v>6354254.7999999998</v>
      </c>
      <c r="E50" s="43">
        <v>6208200.5796099985</v>
      </c>
    </row>
    <row r="51" spans="1:5" x14ac:dyDescent="0.25">
      <c r="A51" s="178"/>
      <c r="B51" s="35" t="s">
        <v>101</v>
      </c>
      <c r="C51" s="40">
        <v>1979960.6</v>
      </c>
      <c r="D51" s="43">
        <v>2062810</v>
      </c>
      <c r="E51" s="43">
        <v>2062810</v>
      </c>
    </row>
    <row r="52" spans="1:5" x14ac:dyDescent="0.25">
      <c r="A52" s="178"/>
      <c r="B52" s="35" t="s">
        <v>102</v>
      </c>
      <c r="C52" s="39">
        <v>267777.90000000002</v>
      </c>
      <c r="D52" s="43">
        <v>396212.1</v>
      </c>
      <c r="E52" s="43">
        <v>395283.962</v>
      </c>
    </row>
    <row r="53" spans="1:5" ht="30" x14ac:dyDescent="0.25">
      <c r="A53" s="178"/>
      <c r="B53" s="35" t="s">
        <v>103</v>
      </c>
      <c r="C53" s="39">
        <v>409004.1</v>
      </c>
      <c r="D53" s="43">
        <v>396212.1</v>
      </c>
      <c r="E53" s="43">
        <v>395283.962</v>
      </c>
    </row>
    <row r="54" spans="1:5" x14ac:dyDescent="0.25">
      <c r="A54" s="178"/>
      <c r="B54" s="35" t="s">
        <v>104</v>
      </c>
      <c r="C54" s="40">
        <v>899120.4</v>
      </c>
      <c r="D54" s="43">
        <v>390000</v>
      </c>
      <c r="E54" s="43">
        <v>383959.51810000004</v>
      </c>
    </row>
    <row r="55" spans="1:5" x14ac:dyDescent="0.25">
      <c r="A55" s="178"/>
      <c r="B55" s="35" t="s">
        <v>105</v>
      </c>
      <c r="C55" s="39">
        <v>351083.7</v>
      </c>
      <c r="D55" s="43">
        <v>410194</v>
      </c>
      <c r="E55" s="43">
        <v>408115.86744999996</v>
      </c>
    </row>
    <row r="56" spans="1:5" x14ac:dyDescent="0.25">
      <c r="A56" s="178"/>
      <c r="B56" s="35" t="s">
        <v>106</v>
      </c>
      <c r="C56" s="41">
        <v>772434.3</v>
      </c>
      <c r="D56" s="43">
        <v>876434.3</v>
      </c>
      <c r="E56" s="43">
        <v>872343.29505999992</v>
      </c>
    </row>
    <row r="57" spans="1:5" x14ac:dyDescent="0.25">
      <c r="A57" s="178"/>
      <c r="B57" s="35" t="s">
        <v>107</v>
      </c>
      <c r="C57" s="39">
        <v>157881.29999999999</v>
      </c>
      <c r="D57" s="43">
        <v>242207.5</v>
      </c>
      <c r="E57" s="43">
        <v>109291.037</v>
      </c>
    </row>
    <row r="58" spans="1:5" ht="30" x14ac:dyDescent="0.25">
      <c r="A58" s="178" t="s">
        <v>43</v>
      </c>
      <c r="B58" s="35" t="s">
        <v>100</v>
      </c>
      <c r="C58" s="39">
        <v>172353.2</v>
      </c>
      <c r="D58" s="43">
        <v>174151.11000000002</v>
      </c>
      <c r="E58" s="43">
        <v>172016.63999999998</v>
      </c>
    </row>
    <row r="59" spans="1:5" x14ac:dyDescent="0.25">
      <c r="A59" s="178"/>
      <c r="B59" s="35" t="s">
        <v>101</v>
      </c>
      <c r="C59" s="40">
        <v>122803.8</v>
      </c>
      <c r="D59" s="43">
        <v>122803.8</v>
      </c>
      <c r="E59" s="43">
        <v>122546.72</v>
      </c>
    </row>
    <row r="60" spans="1:5" x14ac:dyDescent="0.25">
      <c r="A60" s="178"/>
      <c r="B60" s="35" t="s">
        <v>102</v>
      </c>
      <c r="C60" s="39">
        <v>11141.8</v>
      </c>
      <c r="D60" s="43">
        <v>11481.77</v>
      </c>
      <c r="E60" s="43">
        <v>11365.24</v>
      </c>
    </row>
    <row r="61" spans="1:5" ht="30" x14ac:dyDescent="0.25">
      <c r="A61" s="178"/>
      <c r="B61" s="35" t="s">
        <v>103</v>
      </c>
      <c r="C61" s="39">
        <v>15147.7</v>
      </c>
      <c r="D61" s="43">
        <v>15147.7</v>
      </c>
      <c r="E61" s="43">
        <v>14699.93</v>
      </c>
    </row>
    <row r="62" spans="1:5" x14ac:dyDescent="0.25">
      <c r="A62" s="178"/>
      <c r="B62" s="35" t="s">
        <v>104</v>
      </c>
      <c r="C62" s="40">
        <v>1866.5</v>
      </c>
      <c r="D62" s="43">
        <v>2121.9</v>
      </c>
      <c r="E62" s="43">
        <v>2065.31</v>
      </c>
    </row>
    <row r="63" spans="1:5" x14ac:dyDescent="0.25">
      <c r="A63" s="178"/>
      <c r="B63" s="35" t="s">
        <v>105</v>
      </c>
      <c r="C63" s="39">
        <v>13855.5</v>
      </c>
      <c r="D63" s="43">
        <v>13855.5</v>
      </c>
      <c r="E63" s="43">
        <v>13329.47</v>
      </c>
    </row>
    <row r="64" spans="1:5" x14ac:dyDescent="0.25">
      <c r="A64" s="178"/>
      <c r="B64" s="35" t="s">
        <v>106</v>
      </c>
      <c r="C64" s="41">
        <v>7179</v>
      </c>
      <c r="D64" s="43">
        <v>8301.91</v>
      </c>
      <c r="E64" s="43">
        <v>7571.44</v>
      </c>
    </row>
    <row r="65" spans="1:5" x14ac:dyDescent="0.25">
      <c r="A65" s="178"/>
      <c r="B65" s="35" t="s">
        <v>107</v>
      </c>
      <c r="C65" s="39">
        <v>358.9</v>
      </c>
      <c r="D65" s="43">
        <v>438.53</v>
      </c>
      <c r="E65" s="43">
        <v>438.53</v>
      </c>
    </row>
    <row r="66" spans="1:5" ht="30" x14ac:dyDescent="0.25">
      <c r="A66" s="178" t="s">
        <v>44</v>
      </c>
      <c r="B66" s="35" t="s">
        <v>100</v>
      </c>
      <c r="C66" s="39">
        <v>172353.2</v>
      </c>
      <c r="D66" s="43">
        <v>174151.11000000002</v>
      </c>
      <c r="E66" s="43">
        <v>172016.63999999998</v>
      </c>
    </row>
    <row r="67" spans="1:5" x14ac:dyDescent="0.25">
      <c r="A67" s="178"/>
      <c r="B67" s="35" t="s">
        <v>101</v>
      </c>
      <c r="C67" s="40">
        <v>122803.8</v>
      </c>
      <c r="D67" s="43">
        <v>122803.8</v>
      </c>
      <c r="E67" s="43">
        <v>122546.72</v>
      </c>
    </row>
    <row r="68" spans="1:5" x14ac:dyDescent="0.25">
      <c r="A68" s="178"/>
      <c r="B68" s="35" t="s">
        <v>102</v>
      </c>
      <c r="C68" s="39">
        <v>11141.8</v>
      </c>
      <c r="D68" s="43">
        <v>11481.77</v>
      </c>
      <c r="E68" s="43">
        <v>11365.24</v>
      </c>
    </row>
    <row r="69" spans="1:5" ht="30" x14ac:dyDescent="0.25">
      <c r="A69" s="178"/>
      <c r="B69" s="35" t="s">
        <v>103</v>
      </c>
      <c r="C69" s="39">
        <v>15147.7</v>
      </c>
      <c r="D69" s="43">
        <v>15147.7</v>
      </c>
      <c r="E69" s="43">
        <v>14699.93</v>
      </c>
    </row>
    <row r="70" spans="1:5" x14ac:dyDescent="0.25">
      <c r="A70" s="178"/>
      <c r="B70" s="35" t="s">
        <v>104</v>
      </c>
      <c r="C70" s="40">
        <v>1866.5</v>
      </c>
      <c r="D70" s="43">
        <v>2121.9</v>
      </c>
      <c r="E70" s="43">
        <v>2065.31</v>
      </c>
    </row>
    <row r="71" spans="1:5" x14ac:dyDescent="0.25">
      <c r="A71" s="178"/>
      <c r="B71" s="35" t="s">
        <v>105</v>
      </c>
      <c r="C71" s="39">
        <v>13855.5</v>
      </c>
      <c r="D71" s="43">
        <v>13855.5</v>
      </c>
      <c r="E71" s="43">
        <v>13329.47</v>
      </c>
    </row>
    <row r="72" spans="1:5" x14ac:dyDescent="0.25">
      <c r="A72" s="178"/>
      <c r="B72" s="35" t="s">
        <v>106</v>
      </c>
      <c r="C72" s="41">
        <v>7179</v>
      </c>
      <c r="D72" s="43">
        <v>8301.91</v>
      </c>
      <c r="E72" s="43">
        <v>7571.44</v>
      </c>
    </row>
    <row r="73" spans="1:5" x14ac:dyDescent="0.25">
      <c r="A73" s="178"/>
      <c r="B73" s="35" t="s">
        <v>107</v>
      </c>
      <c r="C73" s="39">
        <v>358.9</v>
      </c>
      <c r="D73" s="43">
        <v>438.53</v>
      </c>
      <c r="E73" s="43">
        <v>438.53</v>
      </c>
    </row>
    <row r="74" spans="1:5" ht="30" x14ac:dyDescent="0.25">
      <c r="A74" s="178" t="s">
        <v>45</v>
      </c>
      <c r="B74" s="35" t="s">
        <v>100</v>
      </c>
      <c r="C74" s="39">
        <v>534.70000000000005</v>
      </c>
      <c r="D74" s="43">
        <v>534.70000000000005</v>
      </c>
      <c r="E74" s="43">
        <v>420.19999999999993</v>
      </c>
    </row>
    <row r="75" spans="1:5" x14ac:dyDescent="0.25">
      <c r="A75" s="178"/>
      <c r="B75" s="35" t="s">
        <v>101</v>
      </c>
      <c r="C75" s="40">
        <v>58.3</v>
      </c>
      <c r="D75" s="43">
        <v>58.3</v>
      </c>
      <c r="E75" s="43">
        <v>42.8</v>
      </c>
    </row>
    <row r="76" spans="1:5" x14ac:dyDescent="0.25">
      <c r="A76" s="178"/>
      <c r="B76" s="35" t="s">
        <v>102</v>
      </c>
      <c r="C76" s="39">
        <v>104.4</v>
      </c>
      <c r="D76" s="43">
        <v>104.4</v>
      </c>
      <c r="E76" s="43">
        <v>76.2</v>
      </c>
    </row>
    <row r="77" spans="1:5" ht="30" x14ac:dyDescent="0.25">
      <c r="A77" s="178"/>
      <c r="B77" s="35" t="s">
        <v>103</v>
      </c>
      <c r="C77" s="40">
        <v>48.8</v>
      </c>
      <c r="D77" s="43">
        <v>48.8</v>
      </c>
      <c r="E77" s="43">
        <v>48.1</v>
      </c>
    </row>
    <row r="78" spans="1:5" x14ac:dyDescent="0.25">
      <c r="A78" s="178"/>
      <c r="B78" s="35" t="s">
        <v>105</v>
      </c>
      <c r="C78" s="39">
        <v>32.5</v>
      </c>
      <c r="D78" s="43">
        <v>32.5</v>
      </c>
      <c r="E78" s="43">
        <v>32.299999999999997</v>
      </c>
    </row>
    <row r="79" spans="1:5" x14ac:dyDescent="0.25">
      <c r="A79" s="178"/>
      <c r="B79" s="35" t="s">
        <v>106</v>
      </c>
      <c r="C79" s="41">
        <v>134.1</v>
      </c>
      <c r="D79" s="43">
        <v>134.1</v>
      </c>
      <c r="E79" s="43">
        <v>64.2</v>
      </c>
    </row>
    <row r="80" spans="1:5" x14ac:dyDescent="0.25">
      <c r="A80" s="178"/>
      <c r="B80" s="35" t="s">
        <v>107</v>
      </c>
      <c r="C80" s="39">
        <v>156.6</v>
      </c>
      <c r="D80" s="43">
        <v>156.6</v>
      </c>
      <c r="E80" s="43">
        <v>156.6</v>
      </c>
    </row>
    <row r="81" spans="1:5" ht="30" x14ac:dyDescent="0.25">
      <c r="A81" s="178" t="s">
        <v>46</v>
      </c>
      <c r="B81" s="35" t="s">
        <v>100</v>
      </c>
      <c r="C81" s="39">
        <v>534.70000000000005</v>
      </c>
      <c r="D81" s="43">
        <v>534.70000000000005</v>
      </c>
      <c r="E81" s="43">
        <v>420.19999999999993</v>
      </c>
    </row>
    <row r="82" spans="1:5" x14ac:dyDescent="0.25">
      <c r="A82" s="178"/>
      <c r="B82" s="35" t="s">
        <v>101</v>
      </c>
      <c r="C82" s="40">
        <v>58.3</v>
      </c>
      <c r="D82" s="43">
        <v>58.3</v>
      </c>
      <c r="E82" s="43">
        <v>42.8</v>
      </c>
    </row>
    <row r="83" spans="1:5" x14ac:dyDescent="0.25">
      <c r="A83" s="178"/>
      <c r="B83" s="35" t="s">
        <v>102</v>
      </c>
      <c r="C83" s="39">
        <v>104.4</v>
      </c>
      <c r="D83" s="43">
        <v>104.4</v>
      </c>
      <c r="E83" s="43">
        <v>76.2</v>
      </c>
    </row>
    <row r="84" spans="1:5" ht="30" x14ac:dyDescent="0.25">
      <c r="A84" s="178"/>
      <c r="B84" s="35" t="s">
        <v>103</v>
      </c>
      <c r="C84" s="40">
        <v>48.8</v>
      </c>
      <c r="D84" s="43">
        <v>48.8</v>
      </c>
      <c r="E84" s="43">
        <v>48.1</v>
      </c>
    </row>
    <row r="85" spans="1:5" x14ac:dyDescent="0.25">
      <c r="A85" s="178"/>
      <c r="B85" s="35" t="s">
        <v>105</v>
      </c>
      <c r="C85" s="39">
        <v>32.5</v>
      </c>
      <c r="D85" s="43">
        <v>32.5</v>
      </c>
      <c r="E85" s="43">
        <v>32.299999999999997</v>
      </c>
    </row>
    <row r="86" spans="1:5" x14ac:dyDescent="0.25">
      <c r="A86" s="178"/>
      <c r="B86" s="35" t="s">
        <v>106</v>
      </c>
      <c r="C86" s="41">
        <v>134.1</v>
      </c>
      <c r="D86" s="43">
        <v>134.1</v>
      </c>
      <c r="E86" s="43">
        <v>64.2</v>
      </c>
    </row>
    <row r="87" spans="1:5" x14ac:dyDescent="0.25">
      <c r="A87" s="178"/>
      <c r="B87" s="35" t="s">
        <v>107</v>
      </c>
      <c r="C87" s="39">
        <v>156.6</v>
      </c>
      <c r="D87" s="43">
        <v>156.6</v>
      </c>
      <c r="E87" s="43">
        <v>156.6</v>
      </c>
    </row>
    <row r="88" spans="1:5" ht="15" customHeight="1" x14ac:dyDescent="0.25">
      <c r="A88" s="178" t="s">
        <v>48</v>
      </c>
      <c r="B88" s="35" t="s">
        <v>100</v>
      </c>
      <c r="C88" s="39">
        <v>20545232.899999999</v>
      </c>
      <c r="D88" s="43">
        <f t="shared" ref="D88:E95" si="17">D96+D112+D128</f>
        <v>22663461.311580002</v>
      </c>
      <c r="E88" s="43">
        <f t="shared" si="17"/>
        <v>22645340.486170001</v>
      </c>
    </row>
    <row r="89" spans="1:5" x14ac:dyDescent="0.25">
      <c r="A89" s="178"/>
      <c r="B89" s="35" t="s">
        <v>101</v>
      </c>
      <c r="C89" s="40">
        <v>3577571.6999999997</v>
      </c>
      <c r="D89" s="43">
        <f t="shared" si="17"/>
        <v>4081118.7337999996</v>
      </c>
      <c r="E89" s="43">
        <f t="shared" si="17"/>
        <v>4081077.8329799995</v>
      </c>
    </row>
    <row r="90" spans="1:5" x14ac:dyDescent="0.25">
      <c r="A90" s="178"/>
      <c r="B90" s="35" t="s">
        <v>102</v>
      </c>
      <c r="C90" s="39">
        <v>921960.7</v>
      </c>
      <c r="D90" s="43">
        <f t="shared" si="17"/>
        <v>1019765.59916</v>
      </c>
      <c r="E90" s="43">
        <f t="shared" si="17"/>
        <v>1010619.29036</v>
      </c>
    </row>
    <row r="91" spans="1:5" ht="15" customHeight="1" x14ac:dyDescent="0.25">
      <c r="A91" s="178"/>
      <c r="B91" s="35" t="s">
        <v>103</v>
      </c>
      <c r="C91" s="39">
        <v>969008</v>
      </c>
      <c r="D91" s="43">
        <f t="shared" si="17"/>
        <v>1321277.9000000001</v>
      </c>
      <c r="E91" s="43">
        <f t="shared" si="17"/>
        <v>1318101.34222</v>
      </c>
    </row>
    <row r="92" spans="1:5" x14ac:dyDescent="0.25">
      <c r="A92" s="178"/>
      <c r="B92" s="35" t="s">
        <v>104</v>
      </c>
      <c r="C92" s="40">
        <v>5815640.9000000004</v>
      </c>
      <c r="D92" s="43">
        <f t="shared" si="17"/>
        <v>5747187.82993</v>
      </c>
      <c r="E92" s="43">
        <f t="shared" si="17"/>
        <v>5745300.6752499994</v>
      </c>
    </row>
    <row r="93" spans="1:5" x14ac:dyDescent="0.25">
      <c r="A93" s="178"/>
      <c r="B93" s="35" t="s">
        <v>105</v>
      </c>
      <c r="C93" s="39">
        <v>1452629.7</v>
      </c>
      <c r="D93" s="43">
        <f t="shared" si="17"/>
        <v>1388044.13295</v>
      </c>
      <c r="E93" s="43">
        <f t="shared" si="17"/>
        <v>1387702.7303800001</v>
      </c>
    </row>
    <row r="94" spans="1:5" x14ac:dyDescent="0.25">
      <c r="A94" s="178"/>
      <c r="B94" s="35" t="s">
        <v>106</v>
      </c>
      <c r="C94" s="39">
        <v>5237875.3</v>
      </c>
      <c r="D94" s="43">
        <f t="shared" si="17"/>
        <v>6385983.3267400004</v>
      </c>
      <c r="E94" s="43">
        <f t="shared" si="17"/>
        <v>6382817.5667900005</v>
      </c>
    </row>
    <row r="95" spans="1:5" x14ac:dyDescent="0.25">
      <c r="A95" s="178"/>
      <c r="B95" s="35" t="s">
        <v>107</v>
      </c>
      <c r="C95" s="39">
        <v>2570546.6</v>
      </c>
      <c r="D95" s="43">
        <f t="shared" si="17"/>
        <v>2720083.7889999999</v>
      </c>
      <c r="E95" s="43">
        <f t="shared" si="17"/>
        <v>2719721.04819</v>
      </c>
    </row>
    <row r="96" spans="1:5" ht="30" x14ac:dyDescent="0.25">
      <c r="A96" s="178" t="s">
        <v>50</v>
      </c>
      <c r="B96" s="35" t="s">
        <v>100</v>
      </c>
      <c r="C96" s="39">
        <v>16259051.300000001</v>
      </c>
      <c r="D96" s="43">
        <f t="shared" ref="D96:E96" si="18">D104</f>
        <v>14682660.299360001</v>
      </c>
      <c r="E96" s="43">
        <f t="shared" si="18"/>
        <v>14678786.50928</v>
      </c>
    </row>
    <row r="97" spans="1:5" x14ac:dyDescent="0.25">
      <c r="A97" s="178"/>
      <c r="B97" s="35" t="s">
        <v>101</v>
      </c>
      <c r="C97" s="40">
        <v>1836422.4</v>
      </c>
      <c r="D97" s="43">
        <f t="shared" ref="D97:E97" si="19">D105</f>
        <v>1664987.2999999998</v>
      </c>
      <c r="E97" s="43">
        <f t="shared" si="19"/>
        <v>1664987.2999999998</v>
      </c>
    </row>
    <row r="98" spans="1:5" x14ac:dyDescent="0.25">
      <c r="A98" s="178"/>
      <c r="B98" s="35" t="s">
        <v>102</v>
      </c>
      <c r="C98" s="39">
        <v>381186</v>
      </c>
      <c r="D98" s="43">
        <f t="shared" ref="D98:E98" si="20">D106</f>
        <v>316112.09999999998</v>
      </c>
      <c r="E98" s="43">
        <f t="shared" si="20"/>
        <v>315662.90181999997</v>
      </c>
    </row>
    <row r="99" spans="1:5" ht="30" x14ac:dyDescent="0.25">
      <c r="A99" s="178"/>
      <c r="B99" s="35" t="s">
        <v>103</v>
      </c>
      <c r="C99" s="39">
        <v>668157.6</v>
      </c>
      <c r="D99" s="43">
        <f t="shared" ref="D99:E99" si="21">D107</f>
        <v>565090.4</v>
      </c>
      <c r="E99" s="43">
        <f t="shared" si="21"/>
        <v>563150.73832</v>
      </c>
    </row>
    <row r="100" spans="1:5" x14ac:dyDescent="0.25">
      <c r="A100" s="178"/>
      <c r="B100" s="35" t="s">
        <v>104</v>
      </c>
      <c r="C100" s="40">
        <v>5473713.9000000004</v>
      </c>
      <c r="D100" s="43">
        <f t="shared" ref="D100:E100" si="22">D108</f>
        <v>4620827.9299299996</v>
      </c>
      <c r="E100" s="43">
        <f t="shared" si="22"/>
        <v>4620587.7752499999</v>
      </c>
    </row>
    <row r="101" spans="1:5" x14ac:dyDescent="0.25">
      <c r="A101" s="178"/>
      <c r="B101" s="35" t="s">
        <v>105</v>
      </c>
      <c r="C101" s="39">
        <v>898848.2</v>
      </c>
      <c r="D101" s="43">
        <f t="shared" ref="D101:E101" si="23">D109</f>
        <v>816433.86942999996</v>
      </c>
      <c r="E101" s="43">
        <f t="shared" si="23"/>
        <v>816183.70513000002</v>
      </c>
    </row>
    <row r="102" spans="1:5" x14ac:dyDescent="0.25">
      <c r="A102" s="178"/>
      <c r="B102" s="35" t="s">
        <v>106</v>
      </c>
      <c r="C102" s="39">
        <v>4546710.5999999996</v>
      </c>
      <c r="D102" s="43">
        <f t="shared" ref="D102:E102" si="24">D110</f>
        <v>4251064.8000000007</v>
      </c>
      <c r="E102" s="43">
        <f t="shared" si="24"/>
        <v>4250271.2295700004</v>
      </c>
    </row>
    <row r="103" spans="1:5" x14ac:dyDescent="0.25">
      <c r="A103" s="178"/>
      <c r="B103" s="35" t="s">
        <v>107</v>
      </c>
      <c r="C103" s="39">
        <v>2454012.6</v>
      </c>
      <c r="D103" s="43">
        <f>D111</f>
        <v>2448143.9</v>
      </c>
      <c r="E103" s="43">
        <f>E111</f>
        <v>2447942.8591899998</v>
      </c>
    </row>
    <row r="104" spans="1:5" ht="30" x14ac:dyDescent="0.25">
      <c r="A104" s="178" t="s">
        <v>51</v>
      </c>
      <c r="B104" s="35" t="s">
        <v>100</v>
      </c>
      <c r="C104" s="39">
        <v>16259051.300000001</v>
      </c>
      <c r="D104" s="43">
        <f>SUM(D105:D111)</f>
        <v>14682660.299360001</v>
      </c>
      <c r="E104" s="43">
        <f>SUM(E105:E111)</f>
        <v>14678786.50928</v>
      </c>
    </row>
    <row r="105" spans="1:5" x14ac:dyDescent="0.25">
      <c r="A105" s="178"/>
      <c r="B105" s="35" t="s">
        <v>101</v>
      </c>
      <c r="C105" s="40">
        <v>1836422.4</v>
      </c>
      <c r="D105" s="43">
        <v>1664987.2999999998</v>
      </c>
      <c r="E105" s="43">
        <v>1664987.2999999998</v>
      </c>
    </row>
    <row r="106" spans="1:5" x14ac:dyDescent="0.25">
      <c r="A106" s="178"/>
      <c r="B106" s="35" t="s">
        <v>102</v>
      </c>
      <c r="C106" s="39">
        <v>381186</v>
      </c>
      <c r="D106" s="43">
        <v>316112.09999999998</v>
      </c>
      <c r="E106" s="43">
        <v>315662.90181999997</v>
      </c>
    </row>
    <row r="107" spans="1:5" ht="30" x14ac:dyDescent="0.25">
      <c r="A107" s="178"/>
      <c r="B107" s="35" t="s">
        <v>103</v>
      </c>
      <c r="C107" s="39">
        <v>668157.6</v>
      </c>
      <c r="D107" s="43">
        <v>565090.4</v>
      </c>
      <c r="E107" s="43">
        <v>563150.73832</v>
      </c>
    </row>
    <row r="108" spans="1:5" x14ac:dyDescent="0.25">
      <c r="A108" s="178"/>
      <c r="B108" s="35" t="s">
        <v>104</v>
      </c>
      <c r="C108" s="40">
        <v>5473713.9000000004</v>
      </c>
      <c r="D108" s="43">
        <v>4620827.9299299996</v>
      </c>
      <c r="E108" s="43">
        <v>4620587.7752499999</v>
      </c>
    </row>
    <row r="109" spans="1:5" x14ac:dyDescent="0.25">
      <c r="A109" s="178"/>
      <c r="B109" s="35" t="s">
        <v>105</v>
      </c>
      <c r="C109" s="39">
        <v>898848.2</v>
      </c>
      <c r="D109" s="43">
        <v>816433.86942999996</v>
      </c>
      <c r="E109" s="43">
        <v>816183.70513000002</v>
      </c>
    </row>
    <row r="110" spans="1:5" x14ac:dyDescent="0.25">
      <c r="A110" s="178"/>
      <c r="B110" s="35" t="s">
        <v>106</v>
      </c>
      <c r="C110" s="39">
        <v>4546710.5999999996</v>
      </c>
      <c r="D110" s="43">
        <v>4251064.8000000007</v>
      </c>
      <c r="E110" s="43">
        <v>4250271.2295700004</v>
      </c>
    </row>
    <row r="111" spans="1:5" x14ac:dyDescent="0.25">
      <c r="A111" s="178"/>
      <c r="B111" s="35" t="s">
        <v>107</v>
      </c>
      <c r="C111" s="39">
        <v>2454012.6</v>
      </c>
      <c r="D111" s="43">
        <v>2448143.9</v>
      </c>
      <c r="E111" s="43">
        <v>2447942.8591899998</v>
      </c>
    </row>
    <row r="112" spans="1:5" ht="30" x14ac:dyDescent="0.25">
      <c r="A112" s="178" t="s">
        <v>52</v>
      </c>
      <c r="B112" s="35" t="s">
        <v>100</v>
      </c>
      <c r="C112" s="39">
        <v>422316.7</v>
      </c>
      <c r="D112" s="43">
        <v>419245.3</v>
      </c>
      <c r="E112" s="43">
        <v>414178.5</v>
      </c>
    </row>
    <row r="113" spans="1:5" x14ac:dyDescent="0.25">
      <c r="A113" s="178"/>
      <c r="B113" s="35" t="s">
        <v>101</v>
      </c>
      <c r="C113" s="40">
        <v>99267.9</v>
      </c>
      <c r="D113" s="43">
        <v>99267.9</v>
      </c>
      <c r="E113" s="43">
        <v>99227</v>
      </c>
    </row>
    <row r="114" spans="1:5" x14ac:dyDescent="0.25">
      <c r="A114" s="178"/>
      <c r="B114" s="35" t="s">
        <v>102</v>
      </c>
      <c r="C114" s="39">
        <v>27221.200000000001</v>
      </c>
      <c r="D114" s="43">
        <v>27186.3</v>
      </c>
      <c r="E114" s="43">
        <v>26311.399999999998</v>
      </c>
    </row>
    <row r="115" spans="1:5" ht="30" x14ac:dyDescent="0.25">
      <c r="A115" s="178"/>
      <c r="B115" s="35" t="s">
        <v>103</v>
      </c>
      <c r="C115" s="39">
        <v>42649.599999999999</v>
      </c>
      <c r="D115" s="43">
        <v>41945.399999999994</v>
      </c>
      <c r="E115" s="43">
        <v>41641.899999999994</v>
      </c>
    </row>
    <row r="116" spans="1:5" x14ac:dyDescent="0.25">
      <c r="A116" s="178"/>
      <c r="B116" s="35" t="s">
        <v>104</v>
      </c>
      <c r="C116" s="40">
        <v>56636</v>
      </c>
      <c r="D116" s="43">
        <v>56636</v>
      </c>
      <c r="E116" s="43">
        <v>54989</v>
      </c>
    </row>
    <row r="117" spans="1:5" x14ac:dyDescent="0.25">
      <c r="A117" s="178"/>
      <c r="B117" s="35" t="s">
        <v>105</v>
      </c>
      <c r="C117" s="39">
        <v>43486.7</v>
      </c>
      <c r="D117" s="43">
        <v>42730.100000000006</v>
      </c>
      <c r="E117" s="43">
        <v>42640</v>
      </c>
    </row>
    <row r="118" spans="1:5" x14ac:dyDescent="0.25">
      <c r="A118" s="178"/>
      <c r="B118" s="35" t="s">
        <v>106</v>
      </c>
      <c r="C118" s="39">
        <v>118297.2</v>
      </c>
      <c r="D118" s="43">
        <v>118297.20000000001</v>
      </c>
      <c r="E118" s="43">
        <v>116348.5</v>
      </c>
    </row>
    <row r="119" spans="1:5" x14ac:dyDescent="0.25">
      <c r="A119" s="178"/>
      <c r="B119" s="35" t="s">
        <v>107</v>
      </c>
      <c r="C119" s="39">
        <v>34758.1</v>
      </c>
      <c r="D119" s="43">
        <v>33182.400000000001</v>
      </c>
      <c r="E119" s="43">
        <v>33020.699999999997</v>
      </c>
    </row>
    <row r="120" spans="1:5" ht="30" x14ac:dyDescent="0.25">
      <c r="A120" s="178" t="s">
        <v>53</v>
      </c>
      <c r="B120" s="35" t="s">
        <v>100</v>
      </c>
      <c r="C120" s="39">
        <v>422316.7</v>
      </c>
      <c r="D120" s="43">
        <v>419245.3</v>
      </c>
      <c r="E120" s="43">
        <v>414178.5</v>
      </c>
    </row>
    <row r="121" spans="1:5" x14ac:dyDescent="0.25">
      <c r="A121" s="178"/>
      <c r="B121" s="35" t="s">
        <v>101</v>
      </c>
      <c r="C121" s="40">
        <v>99267.9</v>
      </c>
      <c r="D121" s="43">
        <v>99267.9</v>
      </c>
      <c r="E121" s="43">
        <v>99227</v>
      </c>
    </row>
    <row r="122" spans="1:5" x14ac:dyDescent="0.25">
      <c r="A122" s="178"/>
      <c r="B122" s="35" t="s">
        <v>102</v>
      </c>
      <c r="C122" s="39">
        <v>27221.200000000001</v>
      </c>
      <c r="D122" s="43">
        <v>27186.3</v>
      </c>
      <c r="E122" s="43">
        <v>26311.399999999998</v>
      </c>
    </row>
    <row r="123" spans="1:5" ht="30" x14ac:dyDescent="0.25">
      <c r="A123" s="178"/>
      <c r="B123" s="35" t="s">
        <v>103</v>
      </c>
      <c r="C123" s="39">
        <v>42649.599999999999</v>
      </c>
      <c r="D123" s="43">
        <v>41945.399999999994</v>
      </c>
      <c r="E123" s="43">
        <v>41641.899999999994</v>
      </c>
    </row>
    <row r="124" spans="1:5" x14ac:dyDescent="0.25">
      <c r="A124" s="178"/>
      <c r="B124" s="35" t="s">
        <v>104</v>
      </c>
      <c r="C124" s="40">
        <v>56636</v>
      </c>
      <c r="D124" s="43">
        <v>56636</v>
      </c>
      <c r="E124" s="43">
        <v>54989</v>
      </c>
    </row>
    <row r="125" spans="1:5" x14ac:dyDescent="0.25">
      <c r="A125" s="178"/>
      <c r="B125" s="35" t="s">
        <v>105</v>
      </c>
      <c r="C125" s="39">
        <v>43486.7</v>
      </c>
      <c r="D125" s="43">
        <v>42730.100000000006</v>
      </c>
      <c r="E125" s="43">
        <v>42640</v>
      </c>
    </row>
    <row r="126" spans="1:5" x14ac:dyDescent="0.25">
      <c r="A126" s="178"/>
      <c r="B126" s="35" t="s">
        <v>106</v>
      </c>
      <c r="C126" s="39">
        <v>118297.2</v>
      </c>
      <c r="D126" s="43">
        <v>118297.20000000001</v>
      </c>
      <c r="E126" s="43">
        <v>116348.5</v>
      </c>
    </row>
    <row r="127" spans="1:5" x14ac:dyDescent="0.25">
      <c r="A127" s="178"/>
      <c r="B127" s="35" t="s">
        <v>107</v>
      </c>
      <c r="C127" s="39">
        <v>34758.1</v>
      </c>
      <c r="D127" s="43">
        <v>33182.400000000001</v>
      </c>
      <c r="E127" s="43">
        <v>33020.699999999997</v>
      </c>
    </row>
    <row r="128" spans="1:5" ht="30" x14ac:dyDescent="0.25">
      <c r="A128" s="178" t="s">
        <v>54</v>
      </c>
      <c r="B128" s="35" t="s">
        <v>100</v>
      </c>
      <c r="C128" s="39">
        <v>3863864.9</v>
      </c>
      <c r="D128" s="43">
        <v>7561555.7122200001</v>
      </c>
      <c r="E128" s="43">
        <v>7552375.4768900005</v>
      </c>
    </row>
    <row r="129" spans="1:5" x14ac:dyDescent="0.25">
      <c r="A129" s="178"/>
      <c r="B129" s="35" t="s">
        <v>101</v>
      </c>
      <c r="C129" s="40">
        <v>1641881.4</v>
      </c>
      <c r="D129" s="43">
        <v>2316863.5337999999</v>
      </c>
      <c r="E129" s="43">
        <v>2316863.5329799997</v>
      </c>
    </row>
    <row r="130" spans="1:5" x14ac:dyDescent="0.25">
      <c r="A130" s="178"/>
      <c r="B130" s="35" t="s">
        <v>102</v>
      </c>
      <c r="C130" s="39">
        <v>513553.5</v>
      </c>
      <c r="D130" s="43">
        <v>676467.19915999996</v>
      </c>
      <c r="E130" s="43">
        <v>668644.98854000005</v>
      </c>
    </row>
    <row r="131" spans="1:5" ht="30" x14ac:dyDescent="0.25">
      <c r="A131" s="178"/>
      <c r="B131" s="35" t="s">
        <v>103</v>
      </c>
      <c r="C131" s="39">
        <v>258200.8</v>
      </c>
      <c r="D131" s="43">
        <v>714242.10000000009</v>
      </c>
      <c r="E131" s="43">
        <v>713308.70390000008</v>
      </c>
    </row>
    <row r="132" spans="1:5" x14ac:dyDescent="0.25">
      <c r="A132" s="178"/>
      <c r="B132" s="35" t="s">
        <v>104</v>
      </c>
      <c r="C132" s="40">
        <v>285291</v>
      </c>
      <c r="D132" s="43">
        <v>1069723.8999999999</v>
      </c>
      <c r="E132" s="43">
        <v>1069723.8999999999</v>
      </c>
    </row>
    <row r="133" spans="1:5" x14ac:dyDescent="0.25">
      <c r="A133" s="178"/>
      <c r="B133" s="35" t="s">
        <v>105</v>
      </c>
      <c r="C133" s="39">
        <v>510294.8</v>
      </c>
      <c r="D133" s="43">
        <v>528880.16351999994</v>
      </c>
      <c r="E133" s="43">
        <v>528879.02524999995</v>
      </c>
    </row>
    <row r="134" spans="1:5" x14ac:dyDescent="0.25">
      <c r="A134" s="178"/>
      <c r="B134" s="35" t="s">
        <v>106</v>
      </c>
      <c r="C134" s="39">
        <v>572867.5</v>
      </c>
      <c r="D134" s="43">
        <v>2016621.3267399999</v>
      </c>
      <c r="E134" s="43">
        <v>2016197.8372200001</v>
      </c>
    </row>
    <row r="135" spans="1:5" x14ac:dyDescent="0.25">
      <c r="A135" s="178"/>
      <c r="B135" s="35" t="s">
        <v>107</v>
      </c>
      <c r="C135" s="39">
        <v>81775.899999999994</v>
      </c>
      <c r="D135" s="43">
        <v>238757.489</v>
      </c>
      <c r="E135" s="43">
        <v>238757.489</v>
      </c>
    </row>
    <row r="136" spans="1:5" ht="30" x14ac:dyDescent="0.25">
      <c r="A136" s="178" t="s">
        <v>55</v>
      </c>
      <c r="B136" s="35" t="s">
        <v>100</v>
      </c>
      <c r="C136" s="39">
        <v>1941161.5</v>
      </c>
      <c r="D136" s="43">
        <v>2230856.6</v>
      </c>
      <c r="E136" s="43">
        <v>2222894.2273599999</v>
      </c>
    </row>
    <row r="137" spans="1:5" x14ac:dyDescent="0.25">
      <c r="A137" s="178"/>
      <c r="B137" s="35" t="s">
        <v>101</v>
      </c>
      <c r="C137" s="40">
        <v>1347830.3</v>
      </c>
      <c r="D137" s="43">
        <v>1366662.2</v>
      </c>
      <c r="E137" s="43">
        <v>1366662.19918</v>
      </c>
    </row>
    <row r="138" spans="1:5" x14ac:dyDescent="0.25">
      <c r="A138" s="178"/>
      <c r="B138" s="35" t="s">
        <v>102</v>
      </c>
      <c r="C138" s="39">
        <v>463027</v>
      </c>
      <c r="D138" s="43">
        <v>463027</v>
      </c>
      <c r="E138" s="43">
        <v>455259.06254000001</v>
      </c>
    </row>
    <row r="139" spans="1:5" ht="30" x14ac:dyDescent="0.25">
      <c r="A139" s="178"/>
      <c r="B139" s="35" t="s">
        <v>103</v>
      </c>
      <c r="C139" s="39">
        <v>130304.2</v>
      </c>
      <c r="D139" s="43">
        <v>401167.4</v>
      </c>
      <c r="E139" s="43">
        <v>400972.96564000001</v>
      </c>
    </row>
    <row r="140" spans="1:5" ht="30" x14ac:dyDescent="0.25">
      <c r="A140" s="178" t="s">
        <v>56</v>
      </c>
      <c r="B140" s="35" t="s">
        <v>100</v>
      </c>
      <c r="C140" s="39">
        <v>1922703.4</v>
      </c>
      <c r="D140" s="43">
        <v>5330699.1122200005</v>
      </c>
      <c r="E140" s="43">
        <v>5329481.2495299997</v>
      </c>
    </row>
    <row r="141" spans="1:5" x14ac:dyDescent="0.25">
      <c r="A141" s="178"/>
      <c r="B141" s="35" t="s">
        <v>101</v>
      </c>
      <c r="C141" s="40">
        <v>294051.09999999998</v>
      </c>
      <c r="D141" s="43">
        <v>950201.33379999991</v>
      </c>
      <c r="E141" s="43">
        <v>950201.33379999991</v>
      </c>
    </row>
    <row r="142" spans="1:5" x14ac:dyDescent="0.25">
      <c r="A142" s="178"/>
      <c r="B142" s="35" t="s">
        <v>102</v>
      </c>
      <c r="C142" s="39">
        <v>50526.5</v>
      </c>
      <c r="D142" s="43">
        <v>213440.19915999999</v>
      </c>
      <c r="E142" s="43">
        <v>213385.92600000001</v>
      </c>
    </row>
    <row r="143" spans="1:5" ht="30" x14ac:dyDescent="0.25">
      <c r="A143" s="178"/>
      <c r="B143" s="35" t="s">
        <v>103</v>
      </c>
      <c r="C143" s="39">
        <v>127896.6</v>
      </c>
      <c r="D143" s="39">
        <v>313074.7</v>
      </c>
      <c r="E143" s="39">
        <v>312335.73826000001</v>
      </c>
    </row>
    <row r="144" spans="1:5" x14ac:dyDescent="0.25">
      <c r="A144" s="178"/>
      <c r="B144" s="35" t="s">
        <v>104</v>
      </c>
      <c r="C144" s="43">
        <v>285291</v>
      </c>
      <c r="D144" s="43">
        <v>1069723.8999999999</v>
      </c>
      <c r="E144" s="43">
        <v>1069723.8999999999</v>
      </c>
    </row>
    <row r="145" spans="1:5" x14ac:dyDescent="0.25">
      <c r="A145" s="178"/>
      <c r="B145" s="35" t="s">
        <v>105</v>
      </c>
      <c r="C145" s="39">
        <v>510294.8</v>
      </c>
      <c r="D145" s="42">
        <v>528880.16351999994</v>
      </c>
      <c r="E145" s="42">
        <v>528879.02524999995</v>
      </c>
    </row>
    <row r="146" spans="1:5" x14ac:dyDescent="0.25">
      <c r="A146" s="178"/>
      <c r="B146" s="35" t="s">
        <v>106</v>
      </c>
      <c r="C146" s="39">
        <v>572867.5</v>
      </c>
      <c r="D146" s="43">
        <v>2016621.3267399999</v>
      </c>
      <c r="E146" s="43">
        <v>2016197.8372200001</v>
      </c>
    </row>
    <row r="147" spans="1:5" x14ac:dyDescent="0.25">
      <c r="A147" s="178"/>
      <c r="B147" s="35" t="s">
        <v>107</v>
      </c>
      <c r="C147" s="39">
        <v>81775.899999999994</v>
      </c>
      <c r="D147" s="43">
        <v>238757.489</v>
      </c>
      <c r="E147" s="43">
        <v>238757.489</v>
      </c>
    </row>
  </sheetData>
  <autoFilter ref="A9:E147"/>
  <mergeCells count="23">
    <mergeCell ref="A18:A25"/>
    <mergeCell ref="A10:A17"/>
    <mergeCell ref="A50:A57"/>
    <mergeCell ref="A58:A65"/>
    <mergeCell ref="A66:A73"/>
    <mergeCell ref="A74:A80"/>
    <mergeCell ref="A81:A87"/>
    <mergeCell ref="A26:A33"/>
    <mergeCell ref="A34:A41"/>
    <mergeCell ref="A42:A49"/>
    <mergeCell ref="A5:E5"/>
    <mergeCell ref="A6:A8"/>
    <mergeCell ref="B6:B8"/>
    <mergeCell ref="C6:E6"/>
    <mergeCell ref="C7:E7"/>
    <mergeCell ref="A88:A95"/>
    <mergeCell ref="A120:A127"/>
    <mergeCell ref="A128:A135"/>
    <mergeCell ref="A136:A139"/>
    <mergeCell ref="A140:A147"/>
    <mergeCell ref="A96:A103"/>
    <mergeCell ref="A104:A111"/>
    <mergeCell ref="A112:A119"/>
  </mergeCells>
  <hyperlinks>
    <hyperlink ref="E8" location="_edn1" display="_edn1"/>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2"/>
  <sheetViews>
    <sheetView view="pageBreakPreview" zoomScale="60" zoomScaleNormal="100" workbookViewId="0">
      <selection activeCell="K28" sqref="K28"/>
    </sheetView>
  </sheetViews>
  <sheetFormatPr defaultRowHeight="15" x14ac:dyDescent="0.25"/>
  <cols>
    <col min="1" max="1" width="44.140625" customWidth="1"/>
    <col min="2" max="4" width="39.5703125" customWidth="1"/>
  </cols>
  <sheetData>
    <row r="2" spans="1:4" ht="18.75" x14ac:dyDescent="0.3">
      <c r="D2" s="4" t="s">
        <v>30</v>
      </c>
    </row>
    <row r="3" spans="1:4" ht="15.75" thickBot="1" x14ac:dyDescent="0.3"/>
    <row r="4" spans="1:4" ht="56.25" customHeight="1" x14ac:dyDescent="0.25">
      <c r="A4" s="112" t="s">
        <v>121</v>
      </c>
      <c r="B4" s="113"/>
      <c r="C4" s="113"/>
      <c r="D4" s="114"/>
    </row>
    <row r="5" spans="1:4" ht="21.75" customHeight="1" thickBot="1" x14ac:dyDescent="0.3">
      <c r="A5" s="115" t="s">
        <v>137</v>
      </c>
      <c r="B5" s="116"/>
      <c r="C5" s="116"/>
      <c r="D5" s="117"/>
    </row>
    <row r="6" spans="1:4" ht="27.75" customHeight="1" thickBot="1" x14ac:dyDescent="0.3">
      <c r="A6" s="11" t="s">
        <v>19</v>
      </c>
      <c r="B6" s="119" t="s">
        <v>21</v>
      </c>
      <c r="C6" s="176" t="s">
        <v>230</v>
      </c>
      <c r="D6" s="177"/>
    </row>
    <row r="7" spans="1:4" ht="69" customHeight="1" thickBot="1" x14ac:dyDescent="0.3">
      <c r="A7" s="12" t="s">
        <v>20</v>
      </c>
      <c r="B7" s="152"/>
      <c r="C7" s="14" t="s">
        <v>3</v>
      </c>
      <c r="D7" s="14" t="s">
        <v>4</v>
      </c>
    </row>
    <row r="8" spans="1:4" ht="16.5" thickBot="1" x14ac:dyDescent="0.3">
      <c r="A8" s="12">
        <v>1</v>
      </c>
      <c r="B8" s="13">
        <v>2</v>
      </c>
      <c r="C8" s="13">
        <v>3</v>
      </c>
      <c r="D8" s="13">
        <v>4</v>
      </c>
    </row>
    <row r="9" spans="1:4" ht="16.5" thickBot="1" x14ac:dyDescent="0.3">
      <c r="A9" s="163" t="s">
        <v>108</v>
      </c>
      <c r="B9" s="2" t="s">
        <v>22</v>
      </c>
      <c r="C9" s="36">
        <f>C10</f>
        <v>25725759.799999997</v>
      </c>
      <c r="D9" s="36">
        <f>D10</f>
        <v>29175938.305780001</v>
      </c>
    </row>
    <row r="10" spans="1:4" ht="16.5" thickBot="1" x14ac:dyDescent="0.3">
      <c r="A10" s="164"/>
      <c r="B10" s="2" t="s">
        <v>60</v>
      </c>
      <c r="C10" s="43">
        <v>25725759.799999997</v>
      </c>
      <c r="D10" s="43">
        <v>29175938.305780001</v>
      </c>
    </row>
    <row r="11" spans="1:4" ht="32.25" thickBot="1" x14ac:dyDescent="0.3">
      <c r="A11" s="164"/>
      <c r="B11" s="2" t="s">
        <v>23</v>
      </c>
      <c r="C11" s="2"/>
      <c r="D11" s="2"/>
    </row>
    <row r="12" spans="1:4" ht="32.25" thickBot="1" x14ac:dyDescent="0.3">
      <c r="A12" s="164"/>
      <c r="B12" s="2" t="s">
        <v>24</v>
      </c>
      <c r="C12" s="2"/>
      <c r="D12" s="2"/>
    </row>
    <row r="13" spans="1:4" ht="32.25" thickBot="1" x14ac:dyDescent="0.3">
      <c r="A13" s="164"/>
      <c r="B13" s="2" t="s">
        <v>25</v>
      </c>
      <c r="C13" s="2"/>
      <c r="D13" s="2"/>
    </row>
    <row r="14" spans="1:4" ht="16.5" thickBot="1" x14ac:dyDescent="0.3">
      <c r="A14" s="164"/>
      <c r="B14" s="2" t="s">
        <v>26</v>
      </c>
      <c r="C14" s="2"/>
      <c r="D14" s="2"/>
    </row>
    <row r="15" spans="1:4" ht="30.75" thickBot="1" x14ac:dyDescent="0.3">
      <c r="A15" s="164"/>
      <c r="B15" s="9" t="s">
        <v>27</v>
      </c>
      <c r="C15" s="2"/>
      <c r="D15" s="2"/>
    </row>
    <row r="16" spans="1:4" ht="16.5" thickBot="1" x14ac:dyDescent="0.3">
      <c r="A16" s="165"/>
      <c r="B16" s="2" t="s">
        <v>28</v>
      </c>
      <c r="C16" s="2"/>
      <c r="D16" s="2"/>
    </row>
    <row r="17" spans="1:4" ht="16.5" thickBot="1" x14ac:dyDescent="0.3">
      <c r="A17" s="158" t="s">
        <v>138</v>
      </c>
      <c r="B17" s="2" t="s">
        <v>22</v>
      </c>
      <c r="C17" s="36">
        <f>C18</f>
        <v>5721855.5</v>
      </c>
      <c r="D17" s="36">
        <f>D18</f>
        <v>6302036.5529800002</v>
      </c>
    </row>
    <row r="18" spans="1:4" ht="16.5" thickBot="1" x14ac:dyDescent="0.3">
      <c r="A18" s="159"/>
      <c r="B18" s="2" t="s">
        <v>60</v>
      </c>
      <c r="C18" s="43">
        <v>5721855.5</v>
      </c>
      <c r="D18" s="43">
        <v>6302036.5529800002</v>
      </c>
    </row>
    <row r="19" spans="1:4" ht="32.25" thickBot="1" x14ac:dyDescent="0.3">
      <c r="A19" s="159"/>
      <c r="B19" s="2" t="s">
        <v>23</v>
      </c>
      <c r="C19" s="2"/>
      <c r="D19" s="2"/>
    </row>
    <row r="20" spans="1:4" ht="32.25" thickBot="1" x14ac:dyDescent="0.3">
      <c r="A20" s="159"/>
      <c r="B20" s="2" t="s">
        <v>24</v>
      </c>
      <c r="C20" s="2"/>
      <c r="D20" s="2"/>
    </row>
    <row r="21" spans="1:4" ht="32.25" thickBot="1" x14ac:dyDescent="0.3">
      <c r="A21" s="159"/>
      <c r="B21" s="2" t="s">
        <v>25</v>
      </c>
      <c r="C21" s="2"/>
      <c r="D21" s="2"/>
    </row>
    <row r="22" spans="1:4" ht="16.5" thickBot="1" x14ac:dyDescent="0.3">
      <c r="A22" s="159"/>
      <c r="B22" s="2" t="s">
        <v>26</v>
      </c>
      <c r="C22" s="2"/>
      <c r="D22" s="2"/>
    </row>
    <row r="23" spans="1:4" ht="32.25" thickBot="1" x14ac:dyDescent="0.3">
      <c r="A23" s="159"/>
      <c r="B23" s="2" t="s">
        <v>29</v>
      </c>
      <c r="C23" s="2"/>
      <c r="D23" s="2"/>
    </row>
    <row r="24" spans="1:4" ht="16.5" thickBot="1" x14ac:dyDescent="0.3">
      <c r="A24" s="160"/>
      <c r="B24" s="2" t="s">
        <v>28</v>
      </c>
      <c r="C24" s="2"/>
      <c r="D24" s="2"/>
    </row>
    <row r="25" spans="1:4" ht="16.5" thickBot="1" x14ac:dyDescent="0.3">
      <c r="A25" s="158" t="s">
        <v>139</v>
      </c>
      <c r="B25" s="2" t="s">
        <v>22</v>
      </c>
      <c r="C25" s="36">
        <f>C26</f>
        <v>1218288.8</v>
      </c>
      <c r="D25" s="36">
        <f>D26</f>
        <v>1433548.69236</v>
      </c>
    </row>
    <row r="26" spans="1:4" ht="16.5" thickBot="1" x14ac:dyDescent="0.3">
      <c r="A26" s="159"/>
      <c r="B26" s="2" t="s">
        <v>60</v>
      </c>
      <c r="C26" s="43">
        <v>1218288.8</v>
      </c>
      <c r="D26" s="43">
        <v>1433548.69236</v>
      </c>
    </row>
    <row r="27" spans="1:4" ht="32.25" thickBot="1" x14ac:dyDescent="0.3">
      <c r="A27" s="159"/>
      <c r="B27" s="2" t="s">
        <v>23</v>
      </c>
      <c r="C27" s="2"/>
      <c r="D27" s="2"/>
    </row>
    <row r="28" spans="1:4" ht="32.25" thickBot="1" x14ac:dyDescent="0.3">
      <c r="A28" s="159"/>
      <c r="B28" s="2" t="s">
        <v>24</v>
      </c>
      <c r="C28" s="2"/>
      <c r="D28" s="2"/>
    </row>
    <row r="29" spans="1:4" ht="32.25" thickBot="1" x14ac:dyDescent="0.3">
      <c r="A29" s="159"/>
      <c r="B29" s="2" t="s">
        <v>25</v>
      </c>
      <c r="C29" s="2"/>
      <c r="D29" s="2"/>
    </row>
    <row r="30" spans="1:4" ht="16.5" thickBot="1" x14ac:dyDescent="0.3">
      <c r="A30" s="159"/>
      <c r="B30" s="2" t="s">
        <v>26</v>
      </c>
      <c r="C30" s="2"/>
      <c r="D30" s="2"/>
    </row>
    <row r="31" spans="1:4" ht="32.25" thickBot="1" x14ac:dyDescent="0.3">
      <c r="A31" s="159"/>
      <c r="B31" s="2" t="s">
        <v>29</v>
      </c>
      <c r="C31" s="2"/>
      <c r="D31" s="2"/>
    </row>
    <row r="32" spans="1:4" ht="16.5" thickBot="1" x14ac:dyDescent="0.3">
      <c r="A32" s="160"/>
      <c r="B32" s="2" t="s">
        <v>28</v>
      </c>
      <c r="C32" s="2"/>
      <c r="D32" s="2"/>
    </row>
    <row r="33" spans="1:4" ht="16.5" thickBot="1" x14ac:dyDescent="0.3">
      <c r="A33" s="158" t="s">
        <v>140</v>
      </c>
      <c r="B33" s="2" t="s">
        <v>22</v>
      </c>
      <c r="C33" s="36">
        <f>C34</f>
        <v>1406415.1</v>
      </c>
      <c r="D33" s="36">
        <f>D34</f>
        <v>1740242.53422</v>
      </c>
    </row>
    <row r="34" spans="1:4" ht="16.5" thickBot="1" x14ac:dyDescent="0.3">
      <c r="A34" s="159"/>
      <c r="B34" s="2" t="s">
        <v>60</v>
      </c>
      <c r="C34" s="43">
        <v>1406415.1</v>
      </c>
      <c r="D34" s="43">
        <v>1740242.53422</v>
      </c>
    </row>
    <row r="35" spans="1:4" ht="32.25" thickBot="1" x14ac:dyDescent="0.3">
      <c r="A35" s="159"/>
      <c r="B35" s="2" t="s">
        <v>23</v>
      </c>
      <c r="C35" s="2"/>
      <c r="D35" s="2"/>
    </row>
    <row r="36" spans="1:4" ht="32.25" thickBot="1" x14ac:dyDescent="0.3">
      <c r="A36" s="159"/>
      <c r="B36" s="2" t="s">
        <v>24</v>
      </c>
      <c r="C36" s="2"/>
      <c r="D36" s="2"/>
    </row>
    <row r="37" spans="1:4" ht="32.25" thickBot="1" x14ac:dyDescent="0.3">
      <c r="A37" s="159"/>
      <c r="B37" s="2" t="s">
        <v>25</v>
      </c>
      <c r="C37" s="2"/>
      <c r="D37" s="2"/>
    </row>
    <row r="38" spans="1:4" ht="16.5" thickBot="1" x14ac:dyDescent="0.3">
      <c r="A38" s="159"/>
      <c r="B38" s="2" t="s">
        <v>26</v>
      </c>
      <c r="C38" s="2"/>
      <c r="D38" s="2"/>
    </row>
    <row r="39" spans="1:4" ht="32.25" thickBot="1" x14ac:dyDescent="0.3">
      <c r="A39" s="159"/>
      <c r="B39" s="2" t="s">
        <v>29</v>
      </c>
      <c r="C39" s="2"/>
      <c r="D39" s="2"/>
    </row>
    <row r="40" spans="1:4" ht="16.5" thickBot="1" x14ac:dyDescent="0.3">
      <c r="A40" s="160"/>
      <c r="B40" s="2" t="s">
        <v>28</v>
      </c>
      <c r="C40" s="2"/>
      <c r="D40" s="2"/>
    </row>
    <row r="41" spans="1:4" ht="16.5" thickBot="1" x14ac:dyDescent="0.3">
      <c r="A41" s="158" t="s">
        <v>141</v>
      </c>
      <c r="B41" s="2" t="s">
        <v>22</v>
      </c>
      <c r="C41" s="36">
        <f>C42</f>
        <v>6723199.9000000004</v>
      </c>
      <c r="D41" s="36">
        <f>D42</f>
        <v>6137565.9033499993</v>
      </c>
    </row>
    <row r="42" spans="1:4" ht="16.5" thickBot="1" x14ac:dyDescent="0.3">
      <c r="A42" s="159"/>
      <c r="B42" s="2" t="s">
        <v>60</v>
      </c>
      <c r="C42" s="43">
        <v>6723199.9000000004</v>
      </c>
      <c r="D42" s="43">
        <v>6137565.9033499993</v>
      </c>
    </row>
    <row r="43" spans="1:4" ht="32.25" thickBot="1" x14ac:dyDescent="0.3">
      <c r="A43" s="159"/>
      <c r="B43" s="2" t="s">
        <v>23</v>
      </c>
      <c r="C43" s="2"/>
      <c r="D43" s="2"/>
    </row>
    <row r="44" spans="1:4" ht="32.25" thickBot="1" x14ac:dyDescent="0.3">
      <c r="A44" s="159"/>
      <c r="B44" s="2" t="s">
        <v>24</v>
      </c>
      <c r="C44" s="2"/>
      <c r="D44" s="2"/>
    </row>
    <row r="45" spans="1:4" ht="32.25" thickBot="1" x14ac:dyDescent="0.3">
      <c r="A45" s="159"/>
      <c r="B45" s="2" t="s">
        <v>25</v>
      </c>
      <c r="C45" s="2"/>
      <c r="D45" s="2"/>
    </row>
    <row r="46" spans="1:4" ht="16.5" thickBot="1" x14ac:dyDescent="0.3">
      <c r="A46" s="159"/>
      <c r="B46" s="2" t="s">
        <v>26</v>
      </c>
      <c r="C46" s="2"/>
      <c r="D46" s="2"/>
    </row>
    <row r="47" spans="1:4" ht="32.25" thickBot="1" x14ac:dyDescent="0.3">
      <c r="A47" s="159"/>
      <c r="B47" s="2" t="s">
        <v>29</v>
      </c>
      <c r="C47" s="2"/>
      <c r="D47" s="2"/>
    </row>
    <row r="48" spans="1:4" ht="16.5" thickBot="1" x14ac:dyDescent="0.3">
      <c r="A48" s="160"/>
      <c r="B48" s="2" t="s">
        <v>28</v>
      </c>
      <c r="C48" s="2"/>
      <c r="D48" s="2"/>
    </row>
    <row r="49" spans="1:4" ht="16.5" thickBot="1" x14ac:dyDescent="0.3">
      <c r="A49" s="158" t="s">
        <v>142</v>
      </c>
      <c r="B49" s="2" t="s">
        <v>22</v>
      </c>
      <c r="C49" s="36">
        <f>C50</f>
        <v>1837276.5</v>
      </c>
      <c r="D49" s="36">
        <f>D50</f>
        <v>1827375.8678299999</v>
      </c>
    </row>
    <row r="50" spans="1:4" ht="16.5" thickBot="1" x14ac:dyDescent="0.3">
      <c r="A50" s="159"/>
      <c r="B50" s="2" t="s">
        <v>60</v>
      </c>
      <c r="C50" s="43">
        <v>1837276.5</v>
      </c>
      <c r="D50" s="43">
        <v>1827375.8678299999</v>
      </c>
    </row>
    <row r="51" spans="1:4" ht="32.25" thickBot="1" x14ac:dyDescent="0.3">
      <c r="A51" s="159"/>
      <c r="B51" s="2" t="s">
        <v>23</v>
      </c>
      <c r="C51" s="2"/>
      <c r="D51" s="2"/>
    </row>
    <row r="52" spans="1:4" ht="32.25" thickBot="1" x14ac:dyDescent="0.3">
      <c r="A52" s="159"/>
      <c r="B52" s="2" t="s">
        <v>24</v>
      </c>
      <c r="C52" s="2"/>
      <c r="D52" s="2"/>
    </row>
    <row r="53" spans="1:4" ht="32.25" thickBot="1" x14ac:dyDescent="0.3">
      <c r="A53" s="159"/>
      <c r="B53" s="2" t="s">
        <v>25</v>
      </c>
      <c r="C53" s="2"/>
      <c r="D53" s="2"/>
    </row>
    <row r="54" spans="1:4" ht="16.5" thickBot="1" x14ac:dyDescent="0.3">
      <c r="A54" s="159"/>
      <c r="B54" s="2" t="s">
        <v>26</v>
      </c>
      <c r="C54" s="2"/>
      <c r="D54" s="2"/>
    </row>
    <row r="55" spans="1:4" ht="32.25" thickBot="1" x14ac:dyDescent="0.3">
      <c r="A55" s="159"/>
      <c r="B55" s="2" t="s">
        <v>29</v>
      </c>
      <c r="C55" s="2"/>
      <c r="D55" s="2"/>
    </row>
    <row r="56" spans="1:4" ht="16.5" thickBot="1" x14ac:dyDescent="0.3">
      <c r="A56" s="160"/>
      <c r="B56" s="2" t="s">
        <v>28</v>
      </c>
      <c r="C56" s="2"/>
      <c r="D56" s="2"/>
    </row>
    <row r="57" spans="1:4" ht="16.5" thickBot="1" x14ac:dyDescent="0.3">
      <c r="A57" s="158" t="s">
        <v>143</v>
      </c>
      <c r="B57" s="2" t="s">
        <v>22</v>
      </c>
      <c r="C57" s="36">
        <f>C58</f>
        <v>6086161.2999999998</v>
      </c>
      <c r="D57" s="36">
        <f>D58</f>
        <v>7321239.3018500004</v>
      </c>
    </row>
    <row r="58" spans="1:4" ht="16.5" thickBot="1" x14ac:dyDescent="0.3">
      <c r="A58" s="159"/>
      <c r="B58" s="2" t="s">
        <v>60</v>
      </c>
      <c r="C58" s="43">
        <v>6086161.2999999998</v>
      </c>
      <c r="D58" s="43">
        <v>7321239.3018500004</v>
      </c>
    </row>
    <row r="59" spans="1:4" ht="32.25" thickBot="1" x14ac:dyDescent="0.3">
      <c r="A59" s="159"/>
      <c r="B59" s="2" t="s">
        <v>23</v>
      </c>
      <c r="C59" s="2"/>
      <c r="D59" s="2"/>
    </row>
    <row r="60" spans="1:4" ht="32.25" thickBot="1" x14ac:dyDescent="0.3">
      <c r="A60" s="159"/>
      <c r="B60" s="2" t="s">
        <v>24</v>
      </c>
      <c r="C60" s="2"/>
      <c r="D60" s="2"/>
    </row>
    <row r="61" spans="1:4" ht="32.25" thickBot="1" x14ac:dyDescent="0.3">
      <c r="A61" s="159"/>
      <c r="B61" s="2" t="s">
        <v>25</v>
      </c>
      <c r="C61" s="2"/>
      <c r="D61" s="2"/>
    </row>
    <row r="62" spans="1:4" ht="16.5" thickBot="1" x14ac:dyDescent="0.3">
      <c r="A62" s="159"/>
      <c r="B62" s="2" t="s">
        <v>26</v>
      </c>
      <c r="C62" s="2"/>
      <c r="D62" s="2"/>
    </row>
    <row r="63" spans="1:4" ht="32.25" thickBot="1" x14ac:dyDescent="0.3">
      <c r="A63" s="159"/>
      <c r="B63" s="2" t="s">
        <v>29</v>
      </c>
      <c r="C63" s="2"/>
      <c r="D63" s="2"/>
    </row>
    <row r="64" spans="1:4" ht="16.5" thickBot="1" x14ac:dyDescent="0.3">
      <c r="A64" s="160"/>
      <c r="B64" s="2" t="s">
        <v>28</v>
      </c>
      <c r="C64" s="2"/>
      <c r="D64" s="2"/>
    </row>
    <row r="65" spans="1:4" ht="16.5" thickBot="1" x14ac:dyDescent="0.3">
      <c r="A65" s="158" t="s">
        <v>144</v>
      </c>
      <c r="B65" s="2" t="s">
        <v>22</v>
      </c>
      <c r="C65" s="36">
        <f>C66</f>
        <v>2732562.7</v>
      </c>
      <c r="D65" s="36">
        <f>D66</f>
        <v>2832816.5151900002</v>
      </c>
    </row>
    <row r="66" spans="1:4" ht="16.5" thickBot="1" x14ac:dyDescent="0.3">
      <c r="A66" s="159"/>
      <c r="B66" s="2" t="s">
        <v>60</v>
      </c>
      <c r="C66" s="39">
        <v>2732562.7</v>
      </c>
      <c r="D66" s="43">
        <v>2832816.5151900002</v>
      </c>
    </row>
    <row r="67" spans="1:4" ht="32.25" thickBot="1" x14ac:dyDescent="0.3">
      <c r="A67" s="159"/>
      <c r="B67" s="2" t="s">
        <v>23</v>
      </c>
      <c r="C67" s="2"/>
      <c r="D67" s="2"/>
    </row>
    <row r="68" spans="1:4" ht="32.25" thickBot="1" x14ac:dyDescent="0.3">
      <c r="A68" s="159"/>
      <c r="B68" s="2" t="s">
        <v>24</v>
      </c>
      <c r="C68" s="2"/>
      <c r="D68" s="2"/>
    </row>
    <row r="69" spans="1:4" ht="32.25" thickBot="1" x14ac:dyDescent="0.3">
      <c r="A69" s="159"/>
      <c r="B69" s="2" t="s">
        <v>25</v>
      </c>
      <c r="C69" s="2"/>
      <c r="D69" s="2"/>
    </row>
    <row r="70" spans="1:4" ht="16.5" thickBot="1" x14ac:dyDescent="0.3">
      <c r="A70" s="159"/>
      <c r="B70" s="2" t="s">
        <v>26</v>
      </c>
      <c r="C70" s="2"/>
      <c r="D70" s="2"/>
    </row>
    <row r="71" spans="1:4" ht="32.25" thickBot="1" x14ac:dyDescent="0.3">
      <c r="A71" s="159"/>
      <c r="B71" s="2" t="s">
        <v>29</v>
      </c>
      <c r="C71" s="2"/>
      <c r="D71" s="2"/>
    </row>
    <row r="72" spans="1:4" ht="16.5" thickBot="1" x14ac:dyDescent="0.3">
      <c r="A72" s="160"/>
      <c r="B72" s="2" t="s">
        <v>28</v>
      </c>
      <c r="C72" s="2"/>
      <c r="D72" s="2"/>
    </row>
  </sheetData>
  <mergeCells count="12">
    <mergeCell ref="A65:A72"/>
    <mergeCell ref="A4:D4"/>
    <mergeCell ref="A5:D5"/>
    <mergeCell ref="B6:B7"/>
    <mergeCell ref="C6:D6"/>
    <mergeCell ref="A9:A16"/>
    <mergeCell ref="A17:A24"/>
    <mergeCell ref="A25:A32"/>
    <mergeCell ref="A33:A40"/>
    <mergeCell ref="A41:A48"/>
    <mergeCell ref="A49:A56"/>
    <mergeCell ref="A57:A64"/>
  </mergeCells>
  <hyperlinks>
    <hyperlink ref="B15" location="_edn3" display="_edn3"/>
  </hyperlinks>
  <pageMargins left="0.70866141732283472" right="0.70866141732283472" top="0.74803149606299213" bottom="0.74803149606299213" header="0.31496062992125984" footer="0.31496062992125984"/>
  <pageSetup paperSize="9" scale="75"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37</vt:i4>
      </vt:variant>
    </vt:vector>
  </HeadingPairs>
  <TitlesOfParts>
    <vt:vector size="55" baseType="lpstr">
      <vt:lpstr>ДФО</vt:lpstr>
      <vt:lpstr>ДФО 1</vt:lpstr>
      <vt:lpstr>ДФО 2</vt:lpstr>
      <vt:lpstr>Арктика</vt:lpstr>
      <vt:lpstr>Арктика 1</vt:lpstr>
      <vt:lpstr>Арктика 2</vt:lpstr>
      <vt:lpstr>СКФО</vt:lpstr>
      <vt:lpstr>СКФО 1</vt:lpstr>
      <vt:lpstr>СКФО 2</vt:lpstr>
      <vt:lpstr>Калининград</vt:lpstr>
      <vt:lpstr>Калининград 1</vt:lpstr>
      <vt:lpstr>Калининград 2</vt:lpstr>
      <vt:lpstr>Р. Крым </vt:lpstr>
      <vt:lpstr>Крым 1</vt:lpstr>
      <vt:lpstr>Крым 2</vt:lpstr>
      <vt:lpstr>Севастополь</vt:lpstr>
      <vt:lpstr>Севастополь 1</vt:lpstr>
      <vt:lpstr>Севастополь 2</vt:lpstr>
      <vt:lpstr>Арктика!_edn1</vt:lpstr>
      <vt:lpstr>ДФО!_edn1</vt:lpstr>
      <vt:lpstr>Калининград!_edn1</vt:lpstr>
      <vt:lpstr>'Р. Крым '!_edn1</vt:lpstr>
      <vt:lpstr>Севастополь!_edn1</vt:lpstr>
      <vt:lpstr>СКФО!_edn1</vt:lpstr>
      <vt:lpstr>Арктика!_ednref1</vt:lpstr>
      <vt:lpstr>ДФО!_ednref1</vt:lpstr>
      <vt:lpstr>Калининград!_ednref1</vt:lpstr>
      <vt:lpstr>'Р. Крым '!_ednref1</vt:lpstr>
      <vt:lpstr>Севастополь!_ednref1</vt:lpstr>
      <vt:lpstr>СКФО!_ednref1</vt:lpstr>
      <vt:lpstr>Арктика!_ednref2</vt:lpstr>
      <vt:lpstr>ДФО!_ednref2</vt:lpstr>
      <vt:lpstr>Калининград!_ednref2</vt:lpstr>
      <vt:lpstr>'Р. Крым '!_ednref2</vt:lpstr>
      <vt:lpstr>Севастополь!_ednref2</vt:lpstr>
      <vt:lpstr>СКФО!_ednref2</vt:lpstr>
      <vt:lpstr>Арктика!_ednref3</vt:lpstr>
      <vt:lpstr>ДФО!_ednref3</vt:lpstr>
      <vt:lpstr>Калининград!_ednref3</vt:lpstr>
      <vt:lpstr>'Р. Крым '!_ednref3</vt:lpstr>
      <vt:lpstr>Севастополь!_ednref3</vt:lpstr>
      <vt:lpstr>СКФО!_ednref3</vt:lpstr>
      <vt:lpstr>Арктика!_ednref4</vt:lpstr>
      <vt:lpstr>Арктика!_ednref5</vt:lpstr>
      <vt:lpstr>ДФО!_ednref5</vt:lpstr>
      <vt:lpstr>Калининград!_ednref5</vt:lpstr>
      <vt:lpstr>'Р. Крым '!_ednref5</vt:lpstr>
      <vt:lpstr>Севастополь!_ednref5</vt:lpstr>
      <vt:lpstr>СКФО!_ednref5</vt:lpstr>
      <vt:lpstr>Арктика!_ednref6</vt:lpstr>
      <vt:lpstr>ДФО!_ednref6</vt:lpstr>
      <vt:lpstr>Калининград!_ednref6</vt:lpstr>
      <vt:lpstr>'Р. Крым '!_ednref6</vt:lpstr>
      <vt:lpstr>Севастополь!_ednref6</vt:lpstr>
      <vt:lpstr>СКФО!_ednref6</vt:lpstr>
    </vt:vector>
  </TitlesOfParts>
  <Company>Microsoft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Кононова Ирина Вадимовна</cp:lastModifiedBy>
  <cp:lastPrinted>2020-04-23T13:03:48Z</cp:lastPrinted>
  <dcterms:created xsi:type="dcterms:W3CDTF">2020-04-21T10:26:11Z</dcterms:created>
  <dcterms:modified xsi:type="dcterms:W3CDTF">2020-04-23T13:10:53Z</dcterms:modified>
</cp:coreProperties>
</file>