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0" windowWidth="13965" windowHeight="12750"/>
  </bookViews>
  <sheets>
    <sheet name="Рабочий вариант" sheetId="3" r:id="rId1"/>
    <sheet name="Исходник-защ" sheetId="4" state="hidden" r:id="rId2"/>
  </sheets>
  <externalReferences>
    <externalReference r:id="rId3"/>
  </externalReferences>
  <definedNames>
    <definedName name="_xlnm._FilterDatabase" localSheetId="1" hidden="1">'Исходник-защ'!$A$6:$BC$6</definedName>
    <definedName name="_xlnm._FilterDatabase" localSheetId="0" hidden="1">'Рабочий вариант'!$A$5:$AC$5</definedName>
    <definedName name="_xlnm.Print_Titles" localSheetId="1">'Исходник-защ'!$2:$6</definedName>
    <definedName name="_xlnm.Print_Titles" localSheetId="0">'Рабочий вариант'!$2:$5</definedName>
    <definedName name="_xlnm.Print_Area" localSheetId="1">'Исходник-защ'!$A$1:$BA$74</definedName>
    <definedName name="_xlnm.Print_Area" localSheetId="0">'Рабочий вариант'!$A$1:$AA$73</definedName>
  </definedNames>
  <calcPr calcId="125725"/>
</workbook>
</file>

<file path=xl/calcChain.xml><?xml version="1.0" encoding="utf-8"?>
<calcChain xmlns="http://schemas.openxmlformats.org/spreadsheetml/2006/main">
  <c r="AZ74" i="4"/>
  <c r="AX74"/>
  <c r="AV74"/>
  <c r="AT74"/>
  <c r="AR74"/>
  <c r="AP74"/>
  <c r="AN74"/>
  <c r="AL74"/>
  <c r="AJ74"/>
  <c r="AH74"/>
  <c r="AF74"/>
  <c r="AD74"/>
  <c r="AB74"/>
  <c r="Z74"/>
  <c r="X74"/>
  <c r="V74"/>
  <c r="T74"/>
  <c r="R74"/>
  <c r="P74"/>
  <c r="N74"/>
  <c r="L74"/>
  <c r="J74"/>
  <c r="H74"/>
  <c r="F74"/>
  <c r="D74"/>
  <c r="BA74" s="1"/>
  <c r="AZ73"/>
  <c r="AX73"/>
  <c r="AV73"/>
  <c r="AT73"/>
  <c r="AR73"/>
  <c r="AP73"/>
  <c r="AN73"/>
  <c r="AL73"/>
  <c r="AJ73"/>
  <c r="AH73"/>
  <c r="AF73"/>
  <c r="AD73"/>
  <c r="AB73"/>
  <c r="Z73"/>
  <c r="X73"/>
  <c r="V73"/>
  <c r="T73"/>
  <c r="R73"/>
  <c r="P73"/>
  <c r="N73"/>
  <c r="L73"/>
  <c r="J73"/>
  <c r="H73"/>
  <c r="F73"/>
  <c r="D73"/>
  <c r="AZ72"/>
  <c r="AX72"/>
  <c r="AV72"/>
  <c r="AT72"/>
  <c r="AR72"/>
  <c r="AP72"/>
  <c r="AN72"/>
  <c r="AL72"/>
  <c r="AJ72"/>
  <c r="AH72"/>
  <c r="AF72"/>
  <c r="AD72"/>
  <c r="AB72"/>
  <c r="Z72"/>
  <c r="X72"/>
  <c r="V72"/>
  <c r="T72"/>
  <c r="R72"/>
  <c r="P72"/>
  <c r="N72"/>
  <c r="L72"/>
  <c r="J72"/>
  <c r="H72"/>
  <c r="F72"/>
  <c r="D72"/>
  <c r="AZ71"/>
  <c r="AX71"/>
  <c r="AV71"/>
  <c r="AT71"/>
  <c r="AR71"/>
  <c r="AP71"/>
  <c r="AN71"/>
  <c r="AL71"/>
  <c r="AJ71"/>
  <c r="AH71"/>
  <c r="AF71"/>
  <c r="AD71"/>
  <c r="AB71"/>
  <c r="Z71"/>
  <c r="X71"/>
  <c r="V71"/>
  <c r="T71"/>
  <c r="R71"/>
  <c r="P71"/>
  <c r="N71"/>
  <c r="L71"/>
  <c r="J71"/>
  <c r="H71"/>
  <c r="F71"/>
  <c r="D71"/>
  <c r="AZ70"/>
  <c r="AX70"/>
  <c r="AV70"/>
  <c r="AT70"/>
  <c r="AR70"/>
  <c r="AP70"/>
  <c r="AN70"/>
  <c r="AL70"/>
  <c r="AJ70"/>
  <c r="AH70"/>
  <c r="AF70"/>
  <c r="AD70"/>
  <c r="AB70"/>
  <c r="Z70"/>
  <c r="X70"/>
  <c r="V70"/>
  <c r="T70"/>
  <c r="R70"/>
  <c r="P70"/>
  <c r="N70"/>
  <c r="L70"/>
  <c r="J70"/>
  <c r="H70"/>
  <c r="F70"/>
  <c r="D70"/>
  <c r="AZ69"/>
  <c r="AX69"/>
  <c r="AV69"/>
  <c r="AT69"/>
  <c r="AR69"/>
  <c r="AP69"/>
  <c r="AN69"/>
  <c r="AL69"/>
  <c r="AJ69"/>
  <c r="AH69"/>
  <c r="AF69"/>
  <c r="AD69"/>
  <c r="AB69"/>
  <c r="Z69"/>
  <c r="X69"/>
  <c r="V69"/>
  <c r="T69"/>
  <c r="R69"/>
  <c r="P69"/>
  <c r="N69"/>
  <c r="L69"/>
  <c r="J69"/>
  <c r="H69"/>
  <c r="F69"/>
  <c r="D69"/>
  <c r="AZ68"/>
  <c r="AX68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J68"/>
  <c r="H68"/>
  <c r="F68"/>
  <c r="D68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AZ62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D62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D61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AZ59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H59"/>
  <c r="F59"/>
  <c r="D59"/>
  <c r="AZ58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D58"/>
  <c r="AZ57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D57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D56"/>
  <c r="AZ55"/>
  <c r="AX55"/>
  <c r="AV55"/>
  <c r="AT55"/>
  <c r="AR55"/>
  <c r="AP55"/>
  <c r="AN55"/>
  <c r="AL55"/>
  <c r="AJ55"/>
  <c r="AH55"/>
  <c r="AF55"/>
  <c r="AD55"/>
  <c r="AB55"/>
  <c r="Z55"/>
  <c r="X55"/>
  <c r="V55"/>
  <c r="T55"/>
  <c r="R55"/>
  <c r="P55"/>
  <c r="N55"/>
  <c r="L55"/>
  <c r="J55"/>
  <c r="H55"/>
  <c r="F55"/>
  <c r="D55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D54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D53"/>
  <c r="AZ52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D52"/>
  <c r="AZ51"/>
  <c r="AX51"/>
  <c r="AV51"/>
  <c r="AT51"/>
  <c r="AR51"/>
  <c r="AP51"/>
  <c r="AN51"/>
  <c r="AL51"/>
  <c r="AJ51"/>
  <c r="AH51"/>
  <c r="AF51"/>
  <c r="AD51"/>
  <c r="AB51"/>
  <c r="Z51"/>
  <c r="X51"/>
  <c r="V51"/>
  <c r="T51"/>
  <c r="R51"/>
  <c r="P51"/>
  <c r="N51"/>
  <c r="L51"/>
  <c r="J51"/>
  <c r="H51"/>
  <c r="F51"/>
  <c r="D51"/>
  <c r="AZ50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J50"/>
  <c r="H50"/>
  <c r="F50"/>
  <c r="D50"/>
  <c r="AZ49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H49"/>
  <c r="F49"/>
  <c r="D49"/>
  <c r="AZ48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J48"/>
  <c r="H48"/>
  <c r="F48"/>
  <c r="D48"/>
  <c r="AZ47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J47"/>
  <c r="H47"/>
  <c r="F47"/>
  <c r="D47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AZ45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J45"/>
  <c r="H45"/>
  <c r="F45"/>
  <c r="D45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D44"/>
  <c r="AZ43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D43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D42"/>
  <c r="AZ41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J41"/>
  <c r="H41"/>
  <c r="F41"/>
  <c r="D41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D40"/>
  <c r="AZ39"/>
  <c r="AX39"/>
  <c r="AV39"/>
  <c r="AT39"/>
  <c r="AR39"/>
  <c r="AP39"/>
  <c r="AN39"/>
  <c r="AL39"/>
  <c r="AJ39"/>
  <c r="AH39"/>
  <c r="AF39"/>
  <c r="AD39"/>
  <c r="AB39"/>
  <c r="Z39"/>
  <c r="X39"/>
  <c r="V39"/>
  <c r="T39"/>
  <c r="R39"/>
  <c r="P39"/>
  <c r="N39"/>
  <c r="L39"/>
  <c r="J39"/>
  <c r="H39"/>
  <c r="F39"/>
  <c r="D39"/>
  <c r="AZ38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J38"/>
  <c r="H38"/>
  <c r="F38"/>
  <c r="D38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D37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D36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D35"/>
  <c r="AZ3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D34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D33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D32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D31"/>
  <c r="AZ30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F30"/>
  <c r="D30"/>
  <c r="AZ29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D29"/>
  <c r="AZ28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J28"/>
  <c r="H28"/>
  <c r="F28"/>
  <c r="D28"/>
  <c r="AZ27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H27"/>
  <c r="F27"/>
  <c r="D27"/>
  <c r="AZ26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H26"/>
  <c r="F26"/>
  <c r="D26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D25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D24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D23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D22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D21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D20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D19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D18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D17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D15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D14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D13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H12"/>
  <c r="F12"/>
  <c r="D12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H11"/>
  <c r="F11"/>
  <c r="D11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D10"/>
  <c r="AZ9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D9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D8"/>
  <c r="AZ7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BA56" l="1"/>
  <c r="BA62"/>
  <c r="BA68"/>
  <c r="BA66"/>
  <c r="BA10"/>
  <c r="BA16"/>
  <c r="BA22"/>
  <c r="BA28"/>
  <c r="BA34"/>
  <c r="BA40"/>
  <c r="BA46"/>
  <c r="BA52"/>
  <c r="BA58"/>
  <c r="BA9"/>
  <c r="BA8"/>
  <c r="BA14"/>
  <c r="BA20"/>
  <c r="BA26"/>
  <c r="BA32"/>
  <c r="BA38"/>
  <c r="BA44"/>
  <c r="BA50"/>
  <c r="BA13"/>
  <c r="BA19"/>
  <c r="BA25"/>
  <c r="BA31"/>
  <c r="BA37"/>
  <c r="BA43"/>
  <c r="BA49"/>
  <c r="BA55"/>
  <c r="BA61"/>
  <c r="BA67"/>
  <c r="BA73"/>
  <c r="BA7"/>
  <c r="BA12"/>
  <c r="BA18"/>
  <c r="BA24"/>
  <c r="BA30"/>
  <c r="BA36"/>
  <c r="BA42"/>
  <c r="BA48"/>
  <c r="BA54"/>
  <c r="BA60"/>
  <c r="BA72"/>
  <c r="BA11"/>
  <c r="BA17"/>
  <c r="BA23"/>
  <c r="BA29"/>
  <c r="BA35"/>
  <c r="BA41"/>
  <c r="BA47"/>
  <c r="BA53"/>
  <c r="BA59"/>
  <c r="BA65"/>
  <c r="BA71"/>
  <c r="BA64"/>
  <c r="BA70"/>
  <c r="BA15"/>
  <c r="BA21"/>
  <c r="BA27"/>
  <c r="BA33"/>
  <c r="BA39"/>
  <c r="BA45"/>
  <c r="BA51"/>
  <c r="BA57"/>
  <c r="BA63"/>
  <c r="BA69"/>
</calcChain>
</file>

<file path=xl/sharedStrings.xml><?xml version="1.0" encoding="utf-8"?>
<sst xmlns="http://schemas.openxmlformats.org/spreadsheetml/2006/main" count="628" uniqueCount="93">
  <si>
    <t>№ п/п</t>
  </si>
  <si>
    <t xml:space="preserve">Доля реабилитационных организаций, подлежащих включению в систему копмлексной реабилитации и абилитации инвалидов, в том числе детей-инвалидов, субъекта Российской Федерации, в общей численности реабилитационных организаций, расположенных на территории субъекта  Российской Федерации   </t>
  </si>
  <si>
    <t>Доля занятых инвалидов трудоспособного возраста в общей численности инвалидов трудоспособного возраста субъекта Российской Федерации</t>
  </si>
  <si>
    <t>Доля семей субъекта Российской Федерации, включенных в программы ранней помощи, удовлетворенных качеством услуг ранней помощи</t>
  </si>
  <si>
    <t>Доля специалистов субъекта Российской Федерации,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 субъекта Российской Федерации</t>
  </si>
  <si>
    <t>Доля инвалидов, в отношении которых осуществлялись мероприятия по реабилитации и (или) абилитации, в общей числености инвалидов субъекта Российской Федерации, имеющих такие рекомендации в индивидуальной программе реабилитации или абилитации (взрослые)</t>
  </si>
  <si>
    <t>Доля  инвалидов, в отношении которых осуществлялись мероприятия по реабилитации и (или) абилитации, в общей числености инвалидов субъекта Российской Федерации, имеющих такие рекомендации в индивидуальной программе реабилитации или абилитации (дети)</t>
  </si>
  <si>
    <t>2022 год</t>
  </si>
  <si>
    <t>Число инвалидов, получающих услуги в рамках сопровождаемого проживания</t>
  </si>
  <si>
    <t>Доля детей целевой группы, получивших услуги ранней помощи, в общем числе детей субъекта Российской Федерации, нуждающихся в получении таких услуг</t>
  </si>
  <si>
    <t xml:space="preserve">Наименование субъекта Российской Федерации </t>
  </si>
  <si>
    <t>Наличие всех (8) целевых показателей (индикаторов), предусмотренных типовой программой субъекта Росийской Федерации (да/нет - указывается количество имеющихся целевых показателей (индикаторов) по типовой программе субъекта Российской Федерации)</t>
  </si>
  <si>
    <t>2023 год</t>
  </si>
  <si>
    <t>Информационный материал по итогам рассмотрения проектов региональных программ по формированию системы комплексной реабилитации и абилитации инвалидов, в том числе детей-инвалидов (целевые показатели)</t>
  </si>
  <si>
    <t>2024 год</t>
  </si>
  <si>
    <t>2022
год</t>
  </si>
  <si>
    <t>2023
 год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</si>
  <si>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</si>
  <si>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</si>
  <si>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</si>
  <si>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</si>
  <si>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</si>
  <si>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</si>
  <si>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</si>
  <si>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</si>
  <si>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</si>
  <si>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</si>
  <si>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</si>
  <si>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</si>
  <si>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</si>
  <si>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</si>
  <si>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</si>
  <si>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</si>
  <si>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</si>
  <si>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</si>
  <si>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</si>
  <si>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</si>
  <si>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</si>
  <si>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</si>
  <si>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</si>
  <si>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</si>
  <si>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Ставропольский край</t>
  </si>
  <si>
    <t>Хабаровский край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</si>
  <si>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</si>
  <si>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</si>
  <si>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</si>
  <si>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</si>
  <si>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</si>
  <si>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</si>
  <si>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</si>
  <si>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</si>
  <si>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</si>
  <si>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</si>
  <si>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</si>
  <si>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область-Кузбасс</t>
  </si>
  <si>
    <t>Костромская область</t>
  </si>
  <si>
    <t>Курганская область</t>
  </si>
  <si>
    <t>Курская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</si>
  <si>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</si>
  <si>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</si>
  <si>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</si>
  <si>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</si>
  <si>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</si>
  <si>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</si>
  <si>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</si>
  <si>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</si>
  <si>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</si>
  <si>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</si>
  <si>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</si>
  <si>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</si>
  <si>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</si>
  <si>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</si>
  <si>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</si>
  <si>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</si>
  <si>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</si>
  <si>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</si>
  <si>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</si>
  <si>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</si>
  <si>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</si>
  <si>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</si>
  <si>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</si>
  <si>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</si>
  <si>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Севастополь</t>
  </si>
  <si>
    <t>Ханты-Мансийский автономный округ - Югра</t>
  </si>
  <si>
    <t>-</t>
  </si>
  <si>
    <t>да</t>
  </si>
  <si>
    <t>Приморский край</t>
  </si>
  <si>
    <t>нет</t>
  </si>
  <si>
    <t>не указано значение</t>
  </si>
  <si>
    <t>не указан индикатор</t>
  </si>
  <si>
    <t>для ВПР</t>
  </si>
  <si>
    <t>Количество совпадений, всего параметров - 26</t>
  </si>
  <si>
    <t>отсутствует индикатор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</si>
</sst>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ADB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6" fillId="6" borderId="5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0" fillId="7" borderId="1" xfId="0" applyFill="1" applyBorder="1"/>
    <xf numFmtId="0" fontId="15" fillId="7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9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7CE"/>
      <color rgb="FF9C0006"/>
      <color rgb="FFFFC7CD"/>
      <color rgb="FFFFCCFF"/>
      <color rgb="FFFFFFCC"/>
      <color rgb="FFF9ADBF"/>
      <color rgb="FFC6F0D4"/>
      <color rgb="FF66FF99"/>
      <color rgb="FFC7EFE2"/>
      <color rgb="FFD1F0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!!&#1060;&#1041;&#1052;&#1057;&#1069;\!&#1055;&#1056;&#1054;&#1043;&#1056;&#1040;&#1052;&#1052;&#1067;_&#1057;&#1059;&#1041;&#1066;&#1045;&#1050;&#1058;&#1054;&#1042;_&#1042;&#1045;&#1057;&#1053;&#1040;_2021\!!!&#1052;&#1054;&#1048;_&#1055;&#1056;&#1054;&#1043;&#1056;&#1040;&#1052;&#1052;&#1067;_22-24\!!!!!!!!!&#1055;&#1088;&#1080;&#1089;&#1083;&#1072;&#1085;&#1085;&#1086;&#1077;%20&#1040;&#1083;&#1100;&#1073;&#1088;&#1077;&#1093;&#1090;&#1086;&#1084;\&#1040;&#1083;&#1100;&#1073;&#1088;&#1077;&#1093;&#1090;_&#1058;&#1072;&#1073;&#1083;&#1080;&#1094;&#1072;%20&#1062;&#1055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 вариант"/>
    </sheetNames>
    <sheetDataSet>
      <sheetData sheetId="0">
        <row r="8">
          <cell r="B8" t="str">
            <v>Амурская область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 t="str">
            <v>Архангельская область</v>
          </cell>
          <cell r="C9" t="str">
            <v>да</v>
          </cell>
          <cell r="D9">
            <v>80</v>
          </cell>
          <cell r="E9">
            <v>85</v>
          </cell>
          <cell r="F9">
            <v>90</v>
          </cell>
          <cell r="G9">
            <v>84</v>
          </cell>
          <cell r="H9">
            <v>89</v>
          </cell>
          <cell r="I9">
            <v>94</v>
          </cell>
          <cell r="J9">
            <v>66</v>
          </cell>
          <cell r="K9">
            <v>84</v>
          </cell>
          <cell r="L9">
            <v>100</v>
          </cell>
          <cell r="M9">
            <v>115</v>
          </cell>
          <cell r="N9">
            <v>135</v>
          </cell>
          <cell r="O9">
            <v>160</v>
          </cell>
          <cell r="P9">
            <v>40.4</v>
          </cell>
          <cell r="Q9">
            <v>40.6</v>
          </cell>
          <cell r="R9">
            <v>40.799999999999997</v>
          </cell>
          <cell r="S9">
            <v>40</v>
          </cell>
          <cell r="T9">
            <v>50</v>
          </cell>
          <cell r="U9">
            <v>70</v>
          </cell>
          <cell r="V9">
            <v>57</v>
          </cell>
          <cell r="W9">
            <v>58</v>
          </cell>
          <cell r="X9">
            <v>59</v>
          </cell>
          <cell r="Y9">
            <v>82</v>
          </cell>
          <cell r="Z9">
            <v>84</v>
          </cell>
          <cell r="AA9">
            <v>85</v>
          </cell>
        </row>
        <row r="10">
          <cell r="B10" t="str">
            <v>Астраханская область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Белгородская область</v>
          </cell>
          <cell r="C11" t="str">
            <v>да</v>
          </cell>
          <cell r="D11">
            <v>73.900000000000006</v>
          </cell>
          <cell r="E11">
            <v>74.900000000000006</v>
          </cell>
          <cell r="F11">
            <v>75.900000000000006</v>
          </cell>
          <cell r="G11">
            <v>75.8</v>
          </cell>
          <cell r="H11">
            <v>76.8</v>
          </cell>
          <cell r="I11">
            <v>77.8</v>
          </cell>
          <cell r="J11">
            <v>84</v>
          </cell>
          <cell r="K11">
            <v>100</v>
          </cell>
          <cell r="L11">
            <v>100</v>
          </cell>
          <cell r="M11">
            <v>119</v>
          </cell>
          <cell r="N11">
            <v>123</v>
          </cell>
          <cell r="O11">
            <v>127</v>
          </cell>
          <cell r="P11">
            <v>44.7</v>
          </cell>
          <cell r="Q11">
            <v>47</v>
          </cell>
          <cell r="R11">
            <v>49.4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75</v>
          </cell>
          <cell r="Z11">
            <v>78</v>
          </cell>
          <cell r="AA11">
            <v>80</v>
          </cell>
        </row>
        <row r="12">
          <cell r="B12" t="str">
            <v>Брянская область</v>
          </cell>
          <cell r="C12" t="str">
            <v>да</v>
          </cell>
          <cell r="D12">
            <v>73.900000000000006</v>
          </cell>
          <cell r="E12">
            <v>74.900000000000006</v>
          </cell>
          <cell r="F12">
            <v>75</v>
          </cell>
          <cell r="G12">
            <v>75.8</v>
          </cell>
          <cell r="H12">
            <v>76.8</v>
          </cell>
          <cell r="I12">
            <v>77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>
            <v>37.5</v>
          </cell>
          <cell r="T12">
            <v>38</v>
          </cell>
          <cell r="U12">
            <v>40</v>
          </cell>
          <cell r="V12">
            <v>56</v>
          </cell>
          <cell r="W12">
            <v>56.5</v>
          </cell>
          <cell r="X12">
            <v>57</v>
          </cell>
          <cell r="Y12">
            <v>60.5</v>
          </cell>
          <cell r="Z12">
            <v>61</v>
          </cell>
          <cell r="AA12">
            <v>63</v>
          </cell>
        </row>
        <row r="13">
          <cell r="B13" t="str">
            <v>Владимирская область</v>
          </cell>
          <cell r="C13" t="str">
            <v>да</v>
          </cell>
          <cell r="D13">
            <v>80</v>
          </cell>
          <cell r="E13">
            <v>85</v>
          </cell>
          <cell r="F13">
            <v>90</v>
          </cell>
          <cell r="G13">
            <v>84</v>
          </cell>
          <cell r="H13">
            <v>89</v>
          </cell>
          <cell r="I13">
            <v>94</v>
          </cell>
          <cell r="J13">
            <v>70</v>
          </cell>
          <cell r="K13">
            <v>75</v>
          </cell>
          <cell r="L13">
            <v>80</v>
          </cell>
          <cell r="M13">
            <v>150</v>
          </cell>
          <cell r="N13">
            <v>180</v>
          </cell>
          <cell r="O13">
            <v>210</v>
          </cell>
          <cell r="P13">
            <v>40.4</v>
          </cell>
          <cell r="Q13">
            <v>40.6</v>
          </cell>
          <cell r="R13">
            <v>40.799999999999997</v>
          </cell>
          <cell r="S13">
            <v>95.5</v>
          </cell>
          <cell r="T13">
            <v>96</v>
          </cell>
          <cell r="U13">
            <v>96.5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</row>
        <row r="14">
          <cell r="B14" t="str">
            <v>Волгоградская область</v>
          </cell>
          <cell r="C14" t="str">
            <v>да</v>
          </cell>
          <cell r="D14">
            <v>80</v>
          </cell>
          <cell r="E14">
            <v>85</v>
          </cell>
          <cell r="F14">
            <v>90</v>
          </cell>
          <cell r="G14">
            <v>84</v>
          </cell>
          <cell r="H14">
            <v>89</v>
          </cell>
          <cell r="I14">
            <v>94</v>
          </cell>
          <cell r="J14">
            <v>84</v>
          </cell>
          <cell r="K14">
            <v>100</v>
          </cell>
          <cell r="L14">
            <v>100</v>
          </cell>
          <cell r="M14">
            <v>130</v>
          </cell>
          <cell r="N14">
            <v>140</v>
          </cell>
          <cell r="O14">
            <v>145</v>
          </cell>
          <cell r="P14">
            <v>40.4</v>
          </cell>
          <cell r="Q14">
            <v>40.6</v>
          </cell>
          <cell r="R14">
            <v>40.799999999999997</v>
          </cell>
          <cell r="S14">
            <v>80</v>
          </cell>
          <cell r="T14">
            <v>85</v>
          </cell>
          <cell r="U14">
            <v>90</v>
          </cell>
          <cell r="V14">
            <v>100</v>
          </cell>
          <cell r="W14">
            <v>100</v>
          </cell>
          <cell r="X14">
            <v>100</v>
          </cell>
          <cell r="Y14">
            <v>83</v>
          </cell>
          <cell r="Z14">
            <v>91</v>
          </cell>
          <cell r="AA14">
            <v>100</v>
          </cell>
        </row>
        <row r="15">
          <cell r="B15" t="str">
            <v>Вологодская область</v>
          </cell>
          <cell r="C15" t="str">
            <v>да</v>
          </cell>
          <cell r="D15">
            <v>80</v>
          </cell>
          <cell r="E15">
            <v>85</v>
          </cell>
          <cell r="F15">
            <v>90</v>
          </cell>
          <cell r="G15">
            <v>84</v>
          </cell>
          <cell r="H15">
            <v>89</v>
          </cell>
          <cell r="I15">
            <v>94</v>
          </cell>
          <cell r="J15">
            <v>84</v>
          </cell>
          <cell r="K15">
            <v>100</v>
          </cell>
          <cell r="L15">
            <v>100</v>
          </cell>
          <cell r="M15">
            <v>72</v>
          </cell>
          <cell r="N15">
            <v>78</v>
          </cell>
          <cell r="O15">
            <v>79</v>
          </cell>
          <cell r="P15">
            <v>40.4</v>
          </cell>
          <cell r="Q15">
            <v>40.6</v>
          </cell>
          <cell r="R15">
            <v>40.799999999999997</v>
          </cell>
          <cell r="S15">
            <v>37</v>
          </cell>
          <cell r="T15">
            <v>38</v>
          </cell>
          <cell r="U15">
            <v>39</v>
          </cell>
          <cell r="V15">
            <v>80</v>
          </cell>
          <cell r="W15">
            <v>80</v>
          </cell>
          <cell r="X15">
            <v>80</v>
          </cell>
          <cell r="Y15">
            <v>40.200000000000003</v>
          </cell>
          <cell r="Z15">
            <v>41.2</v>
          </cell>
          <cell r="AA15">
            <v>42</v>
          </cell>
        </row>
        <row r="16">
          <cell r="B16" t="str">
            <v>Воронежская область</v>
          </cell>
          <cell r="C16" t="str">
            <v>да</v>
          </cell>
          <cell r="D16">
            <v>80</v>
          </cell>
          <cell r="E16">
            <v>85</v>
          </cell>
          <cell r="F16">
            <v>90</v>
          </cell>
          <cell r="G16">
            <v>84</v>
          </cell>
          <cell r="H16">
            <v>89</v>
          </cell>
          <cell r="I16">
            <v>94</v>
          </cell>
          <cell r="J16">
            <v>84</v>
          </cell>
          <cell r="K16">
            <v>100</v>
          </cell>
          <cell r="L16">
            <v>100</v>
          </cell>
          <cell r="M16">
            <v>20</v>
          </cell>
          <cell r="N16">
            <v>25</v>
          </cell>
          <cell r="O16">
            <v>30</v>
          </cell>
          <cell r="P16">
            <v>44.7</v>
          </cell>
          <cell r="Q16">
            <v>47</v>
          </cell>
          <cell r="R16">
            <v>49.4</v>
          </cell>
          <cell r="S16">
            <v>63.5</v>
          </cell>
          <cell r="T16">
            <v>64</v>
          </cell>
          <cell r="U16">
            <v>64.5</v>
          </cell>
          <cell r="V16">
            <v>70.3</v>
          </cell>
          <cell r="W16">
            <v>74.599999999999994</v>
          </cell>
          <cell r="X16">
            <v>78.900000000000006</v>
          </cell>
          <cell r="Y16">
            <v>60</v>
          </cell>
          <cell r="Z16">
            <v>65</v>
          </cell>
          <cell r="AA16">
            <v>70</v>
          </cell>
        </row>
        <row r="17">
          <cell r="B17" t="str">
            <v>г. Байконур (иные территории, не является субъектом Российской Федерации)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г. Москва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г. Санкт-Петербург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г. Севастополь</v>
          </cell>
          <cell r="C20" t="str">
            <v>да</v>
          </cell>
          <cell r="D20">
            <v>80</v>
          </cell>
          <cell r="E20">
            <v>85</v>
          </cell>
          <cell r="F20">
            <v>90</v>
          </cell>
          <cell r="G20">
            <v>84</v>
          </cell>
          <cell r="H20">
            <v>89</v>
          </cell>
          <cell r="I20">
            <v>94</v>
          </cell>
          <cell r="J20">
            <v>100</v>
          </cell>
          <cell r="K20">
            <v>100</v>
          </cell>
          <cell r="L20">
            <v>100</v>
          </cell>
          <cell r="M20">
            <v>22</v>
          </cell>
          <cell r="N20">
            <v>22</v>
          </cell>
          <cell r="O20">
            <v>22</v>
          </cell>
          <cell r="P20">
            <v>40.4</v>
          </cell>
          <cell r="Q20">
            <v>40.6</v>
          </cell>
          <cell r="R20">
            <v>40.799999999999997</v>
          </cell>
          <cell r="S20">
            <v>70</v>
          </cell>
          <cell r="T20">
            <v>70.5</v>
          </cell>
          <cell r="U20">
            <v>71</v>
          </cell>
          <cell r="V20">
            <v>98</v>
          </cell>
          <cell r="W20">
            <v>98.5</v>
          </cell>
          <cell r="X20">
            <v>99</v>
          </cell>
          <cell r="Y20">
            <v>46</v>
          </cell>
          <cell r="Z20">
            <v>47</v>
          </cell>
          <cell r="AA20">
            <v>48</v>
          </cell>
        </row>
        <row r="21">
          <cell r="B21" t="str">
            <v>Еврейская Автономная область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Забайкальский край</v>
          </cell>
          <cell r="C22" t="str">
            <v>да</v>
          </cell>
          <cell r="D22">
            <v>80</v>
          </cell>
          <cell r="E22">
            <v>85</v>
          </cell>
          <cell r="F22">
            <v>90</v>
          </cell>
          <cell r="G22">
            <v>84</v>
          </cell>
          <cell r="H22">
            <v>89</v>
          </cell>
          <cell r="I22">
            <v>94</v>
          </cell>
          <cell r="J22">
            <v>84</v>
          </cell>
          <cell r="K22">
            <v>100</v>
          </cell>
          <cell r="L22">
            <v>100</v>
          </cell>
          <cell r="M22">
            <v>10</v>
          </cell>
          <cell r="N22">
            <v>10</v>
          </cell>
          <cell r="O22">
            <v>10</v>
          </cell>
          <cell r="P22">
            <v>44.7</v>
          </cell>
          <cell r="Q22">
            <v>47</v>
          </cell>
          <cell r="R22">
            <v>49.3</v>
          </cell>
          <cell r="S22">
            <v>40</v>
          </cell>
          <cell r="T22">
            <v>50</v>
          </cell>
          <cell r="U22">
            <v>70</v>
          </cell>
          <cell r="V22">
            <v>97</v>
          </cell>
          <cell r="W22">
            <v>97.5</v>
          </cell>
          <cell r="X22">
            <v>98</v>
          </cell>
          <cell r="Y22">
            <v>40</v>
          </cell>
          <cell r="Z22">
            <v>50</v>
          </cell>
          <cell r="AA22">
            <v>6</v>
          </cell>
        </row>
        <row r="23">
          <cell r="B23" t="str">
            <v>Ивановская область</v>
          </cell>
          <cell r="C23" t="str">
            <v>да</v>
          </cell>
          <cell r="D23">
            <v>73.900000000000006</v>
          </cell>
          <cell r="E23">
            <v>85</v>
          </cell>
          <cell r="F23">
            <v>90</v>
          </cell>
          <cell r="G23">
            <v>75.8</v>
          </cell>
          <cell r="H23">
            <v>90</v>
          </cell>
          <cell r="I23">
            <v>94</v>
          </cell>
          <cell r="J23">
            <v>84</v>
          </cell>
          <cell r="K23" t="str">
            <v>-</v>
          </cell>
          <cell r="L23" t="str">
            <v>-</v>
          </cell>
          <cell r="M23">
            <v>235</v>
          </cell>
          <cell r="N23" t="str">
            <v>-</v>
          </cell>
          <cell r="O23" t="str">
            <v>-</v>
          </cell>
          <cell r="P23">
            <v>36.299999999999997</v>
          </cell>
          <cell r="Q23">
            <v>38.200000000000003</v>
          </cell>
          <cell r="R23">
            <v>40</v>
          </cell>
          <cell r="S23">
            <v>74</v>
          </cell>
          <cell r="T23">
            <v>74</v>
          </cell>
          <cell r="U23">
            <v>74</v>
          </cell>
          <cell r="V23">
            <v>86</v>
          </cell>
          <cell r="W23" t="str">
            <v>-</v>
          </cell>
          <cell r="X23" t="str">
            <v>-</v>
          </cell>
          <cell r="Y23">
            <v>71.7</v>
          </cell>
          <cell r="Z23" t="str">
            <v>-</v>
          </cell>
          <cell r="AA23" t="str">
            <v>-</v>
          </cell>
        </row>
        <row r="24">
          <cell r="B24" t="str">
            <v>Иркутская область</v>
          </cell>
          <cell r="C24" t="str">
            <v>нет (7)</v>
          </cell>
          <cell r="D24">
            <v>80</v>
          </cell>
          <cell r="E24">
            <v>85</v>
          </cell>
          <cell r="F24">
            <v>90</v>
          </cell>
          <cell r="G24">
            <v>84</v>
          </cell>
          <cell r="H24">
            <v>89</v>
          </cell>
          <cell r="I24">
            <v>94</v>
          </cell>
          <cell r="J24" t="str">
            <v>-</v>
          </cell>
          <cell r="K24" t="str">
            <v>-</v>
          </cell>
          <cell r="L24" t="str">
            <v>-</v>
          </cell>
          <cell r="M24">
            <v>70</v>
          </cell>
          <cell r="N24">
            <v>75</v>
          </cell>
          <cell r="O24">
            <v>80</v>
          </cell>
          <cell r="P24">
            <v>44.7</v>
          </cell>
          <cell r="Q24">
            <v>44.7</v>
          </cell>
          <cell r="R24">
            <v>44.7</v>
          </cell>
          <cell r="S24">
            <v>92</v>
          </cell>
          <cell r="T24">
            <v>95</v>
          </cell>
          <cell r="U24">
            <v>97</v>
          </cell>
          <cell r="V24">
            <v>93</v>
          </cell>
          <cell r="W24">
            <v>95</v>
          </cell>
          <cell r="X24">
            <v>98</v>
          </cell>
          <cell r="Y24">
            <v>68</v>
          </cell>
          <cell r="Z24">
            <v>71</v>
          </cell>
          <cell r="AA24">
            <v>74</v>
          </cell>
        </row>
        <row r="25">
          <cell r="B25" t="str">
            <v>Калининградская область</v>
          </cell>
          <cell r="C25" t="str">
            <v>да</v>
          </cell>
          <cell r="D25">
            <v>71</v>
          </cell>
          <cell r="E25">
            <v>73</v>
          </cell>
          <cell r="F25">
            <v>75</v>
          </cell>
          <cell r="G25">
            <v>80</v>
          </cell>
          <cell r="H25">
            <v>83</v>
          </cell>
          <cell r="I25">
            <v>85</v>
          </cell>
          <cell r="J25" t="str">
            <v>-</v>
          </cell>
          <cell r="K25" t="str">
            <v>-</v>
          </cell>
          <cell r="L25" t="str">
            <v>-</v>
          </cell>
          <cell r="M25">
            <v>210</v>
          </cell>
          <cell r="N25">
            <v>2225</v>
          </cell>
          <cell r="O25">
            <v>275</v>
          </cell>
          <cell r="P25">
            <v>32.5</v>
          </cell>
          <cell r="Q25">
            <v>33</v>
          </cell>
          <cell r="R25">
            <v>35</v>
          </cell>
          <cell r="S25">
            <v>60</v>
          </cell>
          <cell r="T25">
            <v>62</v>
          </cell>
          <cell r="U25">
            <v>65</v>
          </cell>
          <cell r="V25">
            <v>32</v>
          </cell>
          <cell r="W25">
            <v>34</v>
          </cell>
          <cell r="X25">
            <v>35</v>
          </cell>
          <cell r="Y25">
            <v>35</v>
          </cell>
          <cell r="Z25">
            <v>45</v>
          </cell>
          <cell r="AA25">
            <v>50</v>
          </cell>
        </row>
        <row r="26">
          <cell r="B26" t="str">
            <v>Калужская область</v>
          </cell>
          <cell r="C26" t="str">
            <v>да</v>
          </cell>
          <cell r="D26">
            <v>80</v>
          </cell>
          <cell r="E26">
            <v>85</v>
          </cell>
          <cell r="F26">
            <v>90</v>
          </cell>
          <cell r="G26">
            <v>84</v>
          </cell>
          <cell r="H26">
            <v>89</v>
          </cell>
          <cell r="I26">
            <v>94</v>
          </cell>
          <cell r="J26" t="str">
            <v>-</v>
          </cell>
          <cell r="K26" t="str">
            <v>-</v>
          </cell>
          <cell r="L26" t="str">
            <v>-</v>
          </cell>
          <cell r="M26">
            <v>42</v>
          </cell>
          <cell r="N26">
            <v>50</v>
          </cell>
          <cell r="O26">
            <v>54</v>
          </cell>
          <cell r="P26">
            <v>40.4</v>
          </cell>
          <cell r="Q26">
            <v>40.6</v>
          </cell>
          <cell r="R26">
            <v>40.799999999999997</v>
          </cell>
          <cell r="S26">
            <v>40</v>
          </cell>
          <cell r="T26">
            <v>50</v>
          </cell>
          <cell r="U26">
            <v>70</v>
          </cell>
          <cell r="V26">
            <v>100</v>
          </cell>
          <cell r="W26">
            <v>100</v>
          </cell>
          <cell r="X26">
            <v>100</v>
          </cell>
          <cell r="Y26">
            <v>48.5</v>
          </cell>
          <cell r="Z26">
            <v>50</v>
          </cell>
          <cell r="AA26">
            <v>52</v>
          </cell>
        </row>
        <row r="27">
          <cell r="B27" t="str">
            <v>Камчатский край</v>
          </cell>
          <cell r="C27" t="str">
            <v>да</v>
          </cell>
          <cell r="D27">
            <v>80</v>
          </cell>
          <cell r="E27">
            <v>85</v>
          </cell>
          <cell r="F27">
            <v>90</v>
          </cell>
          <cell r="G27">
            <v>84</v>
          </cell>
          <cell r="H27">
            <v>89</v>
          </cell>
          <cell r="I27">
            <v>94</v>
          </cell>
          <cell r="J27">
            <v>66</v>
          </cell>
          <cell r="K27">
            <v>84</v>
          </cell>
          <cell r="L27">
            <v>100</v>
          </cell>
          <cell r="M27">
            <v>30</v>
          </cell>
          <cell r="N27">
            <v>36</v>
          </cell>
          <cell r="O27">
            <v>46</v>
          </cell>
          <cell r="P27">
            <v>40.4</v>
          </cell>
          <cell r="Q27">
            <v>40.6</v>
          </cell>
          <cell r="R27">
            <v>40.799999999999997</v>
          </cell>
          <cell r="S27">
            <v>98.8</v>
          </cell>
          <cell r="T27">
            <v>99</v>
          </cell>
          <cell r="U27">
            <v>99</v>
          </cell>
          <cell r="V27">
            <v>92</v>
          </cell>
          <cell r="W27">
            <v>94</v>
          </cell>
          <cell r="X27">
            <v>95</v>
          </cell>
          <cell r="Y27">
            <v>53.5</v>
          </cell>
          <cell r="Z27">
            <v>75</v>
          </cell>
          <cell r="AA27">
            <v>95</v>
          </cell>
        </row>
        <row r="28">
          <cell r="B28" t="str">
            <v>Карачаево-Черкесская Республика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Кемеровская область</v>
          </cell>
          <cell r="C29" t="str">
            <v>да</v>
          </cell>
          <cell r="D29">
            <v>80</v>
          </cell>
          <cell r="E29">
            <v>85</v>
          </cell>
          <cell r="F29">
            <v>90</v>
          </cell>
          <cell r="G29">
            <v>85.7</v>
          </cell>
          <cell r="H29">
            <v>89</v>
          </cell>
          <cell r="I29">
            <v>94</v>
          </cell>
          <cell r="J29">
            <v>69</v>
          </cell>
          <cell r="K29">
            <v>69</v>
          </cell>
          <cell r="L29">
            <v>69</v>
          </cell>
          <cell r="M29">
            <v>12</v>
          </cell>
          <cell r="N29">
            <v>20</v>
          </cell>
          <cell r="O29">
            <v>29</v>
          </cell>
          <cell r="P29">
            <v>40.4</v>
          </cell>
          <cell r="Q29">
            <v>40.6</v>
          </cell>
          <cell r="R29">
            <v>40.799999999999997</v>
          </cell>
          <cell r="S29">
            <v>85</v>
          </cell>
          <cell r="T29">
            <v>90</v>
          </cell>
          <cell r="U29">
            <v>91</v>
          </cell>
          <cell r="V29">
            <v>100</v>
          </cell>
          <cell r="W29">
            <v>100</v>
          </cell>
          <cell r="X29">
            <v>100</v>
          </cell>
          <cell r="Y29">
            <v>35</v>
          </cell>
          <cell r="Z29">
            <v>40</v>
          </cell>
          <cell r="AA29">
            <v>45</v>
          </cell>
        </row>
        <row r="30">
          <cell r="B30" t="str">
            <v>Кировская область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Костромская область</v>
          </cell>
          <cell r="C31" t="str">
            <v>да</v>
          </cell>
          <cell r="D31">
            <v>80</v>
          </cell>
          <cell r="E31">
            <v>85</v>
          </cell>
          <cell r="F31">
            <v>90</v>
          </cell>
          <cell r="G31">
            <v>84</v>
          </cell>
          <cell r="H31">
            <v>89</v>
          </cell>
          <cell r="I31">
            <v>94</v>
          </cell>
          <cell r="J31" t="str">
            <v>-</v>
          </cell>
          <cell r="K31" t="str">
            <v>-</v>
          </cell>
          <cell r="L31" t="str">
            <v>-</v>
          </cell>
          <cell r="M31">
            <v>5</v>
          </cell>
          <cell r="N31">
            <v>5</v>
          </cell>
          <cell r="O31">
            <v>5</v>
          </cell>
          <cell r="P31">
            <v>44.7</v>
          </cell>
          <cell r="Q31">
            <v>47</v>
          </cell>
          <cell r="R31">
            <v>49.4</v>
          </cell>
          <cell r="S31">
            <v>100</v>
          </cell>
          <cell r="T31">
            <v>100</v>
          </cell>
          <cell r="U31">
            <v>100</v>
          </cell>
          <cell r="V31">
            <v>94.5</v>
          </cell>
          <cell r="W31">
            <v>95</v>
          </cell>
          <cell r="X31">
            <v>95.5</v>
          </cell>
          <cell r="Y31">
            <v>67</v>
          </cell>
          <cell r="Z31">
            <v>68</v>
          </cell>
          <cell r="AA31">
            <v>69</v>
          </cell>
        </row>
        <row r="32">
          <cell r="B32" t="str">
            <v>Краснодарский край</v>
          </cell>
          <cell r="C32" t="str">
            <v>нет</v>
          </cell>
          <cell r="D32" t="str">
            <v>нет</v>
          </cell>
          <cell r="E32" t="str">
            <v>нет</v>
          </cell>
          <cell r="F32" t="str">
            <v>нет</v>
          </cell>
          <cell r="G32" t="str">
            <v>нет</v>
          </cell>
          <cell r="H32" t="str">
            <v>нет</v>
          </cell>
          <cell r="I32" t="str">
            <v>нет</v>
          </cell>
          <cell r="J32" t="str">
            <v>нет</v>
          </cell>
          <cell r="K32" t="str">
            <v>нет</v>
          </cell>
          <cell r="L32" t="str">
            <v>нет</v>
          </cell>
          <cell r="M32" t="str">
            <v>нет</v>
          </cell>
          <cell r="N32" t="str">
            <v>нет</v>
          </cell>
          <cell r="O32" t="str">
            <v>нет</v>
          </cell>
          <cell r="P32" t="str">
            <v>нет</v>
          </cell>
          <cell r="Q32" t="str">
            <v>нет</v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  <cell r="W32" t="str">
            <v>нет</v>
          </cell>
          <cell r="X32" t="str">
            <v>нет</v>
          </cell>
          <cell r="Y32" t="str">
            <v>нет</v>
          </cell>
          <cell r="Z32" t="str">
            <v>нет</v>
          </cell>
          <cell r="AA32" t="str">
            <v>нет</v>
          </cell>
        </row>
        <row r="33">
          <cell r="B33" t="str">
            <v>Красноярский край</v>
          </cell>
          <cell r="C33" t="str">
            <v>да</v>
          </cell>
          <cell r="D33">
            <v>80</v>
          </cell>
          <cell r="E33">
            <v>85</v>
          </cell>
          <cell r="F33">
            <v>90</v>
          </cell>
          <cell r="G33">
            <v>84</v>
          </cell>
          <cell r="H33">
            <v>89</v>
          </cell>
          <cell r="I33">
            <v>94</v>
          </cell>
          <cell r="J33">
            <v>73.7</v>
          </cell>
          <cell r="K33">
            <v>78.5</v>
          </cell>
          <cell r="L33">
            <v>83.4</v>
          </cell>
          <cell r="M33">
            <v>329</v>
          </cell>
          <cell r="N33">
            <v>354</v>
          </cell>
          <cell r="O33">
            <v>380</v>
          </cell>
          <cell r="P33">
            <v>40.4</v>
          </cell>
          <cell r="Q33">
            <v>40.6</v>
          </cell>
          <cell r="R33">
            <v>40.799999999999997</v>
          </cell>
          <cell r="S33">
            <v>90.6</v>
          </cell>
          <cell r="T33">
            <v>91.8</v>
          </cell>
          <cell r="U33">
            <v>93.1</v>
          </cell>
          <cell r="V33">
            <v>99.7</v>
          </cell>
          <cell r="W33">
            <v>100</v>
          </cell>
          <cell r="X33">
            <v>100</v>
          </cell>
          <cell r="Y33">
            <v>59.2</v>
          </cell>
          <cell r="Z33">
            <v>62.4</v>
          </cell>
          <cell r="AA33">
            <v>65.599999999999994</v>
          </cell>
        </row>
        <row r="34">
          <cell r="B34" t="str">
            <v>Курганская область</v>
          </cell>
          <cell r="C34" t="str">
            <v>да</v>
          </cell>
          <cell r="D34">
            <v>80</v>
          </cell>
          <cell r="E34">
            <v>85</v>
          </cell>
          <cell r="F34">
            <v>90</v>
          </cell>
          <cell r="G34">
            <v>84</v>
          </cell>
          <cell r="H34">
            <v>89</v>
          </cell>
          <cell r="I34">
            <v>94</v>
          </cell>
          <cell r="J34">
            <v>100</v>
          </cell>
          <cell r="K34">
            <v>100</v>
          </cell>
          <cell r="L34">
            <v>100</v>
          </cell>
          <cell r="M34">
            <v>45</v>
          </cell>
          <cell r="N34">
            <v>50</v>
          </cell>
          <cell r="O34">
            <v>55</v>
          </cell>
          <cell r="P34">
            <v>22.2</v>
          </cell>
          <cell r="Q34">
            <v>22.2</v>
          </cell>
          <cell r="R34">
            <v>22.2</v>
          </cell>
          <cell r="S34">
            <v>100</v>
          </cell>
          <cell r="T34">
            <v>100</v>
          </cell>
          <cell r="U34">
            <v>100</v>
          </cell>
          <cell r="V34">
            <v>100</v>
          </cell>
          <cell r="W34">
            <v>100</v>
          </cell>
          <cell r="X34">
            <v>100</v>
          </cell>
          <cell r="Y34">
            <v>100</v>
          </cell>
          <cell r="Z34">
            <v>100</v>
          </cell>
          <cell r="AA34">
            <v>100</v>
          </cell>
        </row>
        <row r="35">
          <cell r="B35" t="str">
            <v>Курская область</v>
          </cell>
          <cell r="C35" t="str">
            <v>нет (5)</v>
          </cell>
          <cell r="D35">
            <v>73.3</v>
          </cell>
          <cell r="E35">
            <v>74.900000000000006</v>
          </cell>
          <cell r="F35">
            <v>75.900000000000006</v>
          </cell>
          <cell r="G35">
            <v>75.8</v>
          </cell>
          <cell r="H35">
            <v>76.8</v>
          </cell>
          <cell r="I35">
            <v>77.8</v>
          </cell>
          <cell r="J35">
            <v>84</v>
          </cell>
          <cell r="K35">
            <v>100</v>
          </cell>
          <cell r="L35">
            <v>100</v>
          </cell>
          <cell r="M35" t="str">
            <v>нет</v>
          </cell>
          <cell r="N35" t="str">
            <v>нет</v>
          </cell>
          <cell r="O35" t="str">
            <v>нет</v>
          </cell>
          <cell r="P35">
            <v>42.3</v>
          </cell>
          <cell r="Q35">
            <v>42.3</v>
          </cell>
          <cell r="R35">
            <v>42.3</v>
          </cell>
          <cell r="S35">
            <v>86</v>
          </cell>
          <cell r="T35">
            <v>86</v>
          </cell>
          <cell r="U35">
            <v>88</v>
          </cell>
          <cell r="V35">
            <v>87</v>
          </cell>
          <cell r="W35">
            <v>88</v>
          </cell>
          <cell r="X35">
            <v>88.5</v>
          </cell>
          <cell r="Y35">
            <v>76</v>
          </cell>
          <cell r="Z35">
            <v>77</v>
          </cell>
          <cell r="AA35">
            <v>78</v>
          </cell>
        </row>
        <row r="36">
          <cell r="B36" t="str">
            <v>Ленинградская область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Липецкая область</v>
          </cell>
          <cell r="C37" t="str">
            <v>да</v>
          </cell>
          <cell r="D37">
            <v>80</v>
          </cell>
          <cell r="E37">
            <v>85</v>
          </cell>
          <cell r="F37">
            <v>90</v>
          </cell>
          <cell r="G37">
            <v>84</v>
          </cell>
          <cell r="H37">
            <v>89</v>
          </cell>
          <cell r="I37">
            <v>94</v>
          </cell>
          <cell r="J37">
            <v>84</v>
          </cell>
          <cell r="K37">
            <v>100</v>
          </cell>
          <cell r="L37">
            <v>100</v>
          </cell>
          <cell r="M37">
            <v>35</v>
          </cell>
          <cell r="N37">
            <v>42</v>
          </cell>
          <cell r="O37">
            <v>45</v>
          </cell>
          <cell r="P37">
            <v>44.7</v>
          </cell>
          <cell r="Q37">
            <v>47</v>
          </cell>
          <cell r="R37">
            <v>49</v>
          </cell>
          <cell r="S37">
            <v>100</v>
          </cell>
          <cell r="T37">
            <v>100</v>
          </cell>
          <cell r="U37">
            <v>100</v>
          </cell>
          <cell r="V37">
            <v>78.5</v>
          </cell>
          <cell r="W37">
            <v>79.5</v>
          </cell>
          <cell r="X37">
            <v>80</v>
          </cell>
          <cell r="Y37">
            <v>35</v>
          </cell>
          <cell r="Z37">
            <v>38</v>
          </cell>
          <cell r="AA37">
            <v>40</v>
          </cell>
        </row>
        <row r="38">
          <cell r="B38" t="str">
            <v>Магаданская область</v>
          </cell>
          <cell r="C38" t="str">
            <v>да</v>
          </cell>
          <cell r="D38">
            <v>80</v>
          </cell>
          <cell r="E38">
            <v>85</v>
          </cell>
          <cell r="F38">
            <v>90</v>
          </cell>
          <cell r="G38">
            <v>84</v>
          </cell>
          <cell r="H38">
            <v>89</v>
          </cell>
          <cell r="I38">
            <v>94</v>
          </cell>
          <cell r="J38" t="str">
            <v>-</v>
          </cell>
          <cell r="K38" t="str">
            <v>-</v>
          </cell>
          <cell r="L38" t="str">
            <v>-</v>
          </cell>
          <cell r="M38">
            <v>4</v>
          </cell>
          <cell r="N38">
            <v>6</v>
          </cell>
          <cell r="O38">
            <v>8</v>
          </cell>
          <cell r="P38">
            <v>40.4</v>
          </cell>
          <cell r="Q38">
            <v>40.6</v>
          </cell>
          <cell r="R38">
            <v>40.799999999999997</v>
          </cell>
          <cell r="S38">
            <v>40</v>
          </cell>
          <cell r="T38">
            <v>50</v>
          </cell>
          <cell r="U38">
            <v>70</v>
          </cell>
          <cell r="V38">
            <v>82</v>
          </cell>
          <cell r="W38">
            <v>83</v>
          </cell>
          <cell r="X38">
            <v>84</v>
          </cell>
          <cell r="Y38">
            <v>65</v>
          </cell>
          <cell r="Z38">
            <v>66</v>
          </cell>
          <cell r="AA38">
            <v>67</v>
          </cell>
        </row>
        <row r="39">
          <cell r="B39" t="str">
            <v>Московская область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Мурманская область</v>
          </cell>
          <cell r="C40" t="str">
            <v>да</v>
          </cell>
          <cell r="D40">
            <v>80</v>
          </cell>
          <cell r="E40">
            <v>85</v>
          </cell>
          <cell r="F40">
            <v>90</v>
          </cell>
          <cell r="G40">
            <v>100</v>
          </cell>
          <cell r="H40">
            <v>100</v>
          </cell>
          <cell r="I40">
            <v>100</v>
          </cell>
          <cell r="J40">
            <v>98.5</v>
          </cell>
          <cell r="K40">
            <v>100</v>
          </cell>
          <cell r="L40">
            <v>100</v>
          </cell>
          <cell r="M40">
            <v>54</v>
          </cell>
          <cell r="N40">
            <v>67</v>
          </cell>
          <cell r="O40">
            <v>76</v>
          </cell>
          <cell r="P40">
            <v>42.3</v>
          </cell>
          <cell r="Q40">
            <v>44.7</v>
          </cell>
          <cell r="R40">
            <v>47</v>
          </cell>
          <cell r="S40">
            <v>55</v>
          </cell>
          <cell r="T40">
            <v>60</v>
          </cell>
          <cell r="U40">
            <v>70</v>
          </cell>
          <cell r="V40">
            <v>55</v>
          </cell>
          <cell r="W40">
            <v>60</v>
          </cell>
          <cell r="X40">
            <v>65</v>
          </cell>
          <cell r="Y40">
            <v>90</v>
          </cell>
          <cell r="Z40">
            <v>92</v>
          </cell>
          <cell r="AA40">
            <v>94</v>
          </cell>
        </row>
        <row r="41">
          <cell r="B41" t="str">
            <v>Ненецкий АО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Нижегородская область</v>
          </cell>
          <cell r="C42" t="str">
            <v>да</v>
          </cell>
          <cell r="D42">
            <v>86</v>
          </cell>
          <cell r="E42">
            <v>86</v>
          </cell>
          <cell r="F42" t="str">
            <v>нет</v>
          </cell>
          <cell r="G42">
            <v>95</v>
          </cell>
          <cell r="H42">
            <v>95</v>
          </cell>
          <cell r="I42" t="str">
            <v>нет</v>
          </cell>
          <cell r="J42">
            <v>84</v>
          </cell>
          <cell r="K42">
            <v>100</v>
          </cell>
          <cell r="L42" t="str">
            <v>нет</v>
          </cell>
          <cell r="M42">
            <v>224</v>
          </cell>
          <cell r="N42">
            <v>227</v>
          </cell>
          <cell r="O42" t="str">
            <v>нет</v>
          </cell>
          <cell r="P42">
            <v>44.7</v>
          </cell>
          <cell r="Q42">
            <v>47</v>
          </cell>
          <cell r="R42" t="str">
            <v>нет</v>
          </cell>
          <cell r="S42">
            <v>80</v>
          </cell>
          <cell r="T42">
            <v>80</v>
          </cell>
          <cell r="U42" t="str">
            <v>нет</v>
          </cell>
          <cell r="V42">
            <v>95</v>
          </cell>
          <cell r="W42">
            <v>98</v>
          </cell>
          <cell r="X42" t="str">
            <v>нет</v>
          </cell>
          <cell r="Y42">
            <v>76</v>
          </cell>
          <cell r="Z42">
            <v>76</v>
          </cell>
          <cell r="AA42" t="str">
            <v>нет</v>
          </cell>
        </row>
        <row r="43">
          <cell r="B43" t="str">
            <v>Новгородская область</v>
          </cell>
          <cell r="C43" t="str">
            <v>нет</v>
          </cell>
          <cell r="D43" t="str">
            <v>нет</v>
          </cell>
          <cell r="E43">
            <v>80</v>
          </cell>
          <cell r="F43">
            <v>90</v>
          </cell>
          <cell r="G43" t="str">
            <v>нет</v>
          </cell>
          <cell r="H43">
            <v>95</v>
          </cell>
          <cell r="I43">
            <v>95.5</v>
          </cell>
          <cell r="J43" t="str">
            <v>нет</v>
          </cell>
          <cell r="K43">
            <v>100</v>
          </cell>
          <cell r="L43">
            <v>100</v>
          </cell>
          <cell r="M43" t="str">
            <v>нет</v>
          </cell>
          <cell r="N43">
            <v>70</v>
          </cell>
          <cell r="O43">
            <v>75</v>
          </cell>
          <cell r="P43" t="str">
            <v>нет</v>
          </cell>
          <cell r="Q43">
            <v>40.6</v>
          </cell>
          <cell r="R43">
            <v>40.799999999999997</v>
          </cell>
          <cell r="S43" t="str">
            <v>нет</v>
          </cell>
          <cell r="T43">
            <v>100</v>
          </cell>
          <cell r="U43">
            <v>100</v>
          </cell>
          <cell r="V43" t="str">
            <v>нет</v>
          </cell>
          <cell r="W43">
            <v>100</v>
          </cell>
          <cell r="X43">
            <v>100</v>
          </cell>
          <cell r="Y43" t="str">
            <v>нет</v>
          </cell>
          <cell r="Z43">
            <v>66</v>
          </cell>
          <cell r="AA43">
            <v>70</v>
          </cell>
        </row>
        <row r="44">
          <cell r="B44" t="str">
            <v>Новосибирская область</v>
          </cell>
          <cell r="C44" t="str">
            <v>да</v>
          </cell>
          <cell r="D44">
            <v>80</v>
          </cell>
          <cell r="E44">
            <v>85</v>
          </cell>
          <cell r="F44">
            <v>90</v>
          </cell>
          <cell r="G44">
            <v>84</v>
          </cell>
          <cell r="H44">
            <v>89</v>
          </cell>
          <cell r="I44">
            <v>94</v>
          </cell>
          <cell r="J44">
            <v>66</v>
          </cell>
          <cell r="K44">
            <v>66</v>
          </cell>
          <cell r="L44">
            <v>66</v>
          </cell>
          <cell r="M44">
            <v>52</v>
          </cell>
          <cell r="N44">
            <v>58</v>
          </cell>
          <cell r="O44">
            <v>65</v>
          </cell>
          <cell r="P44">
            <v>44.7</v>
          </cell>
          <cell r="Q44">
            <v>47</v>
          </cell>
          <cell r="R44">
            <v>47</v>
          </cell>
          <cell r="S44">
            <v>48.6</v>
          </cell>
          <cell r="T44">
            <v>50</v>
          </cell>
          <cell r="U44">
            <v>70</v>
          </cell>
          <cell r="V44">
            <v>95</v>
          </cell>
          <cell r="W44">
            <v>95</v>
          </cell>
          <cell r="X44">
            <v>95</v>
          </cell>
          <cell r="Y44">
            <v>95</v>
          </cell>
          <cell r="Z44">
            <v>95</v>
          </cell>
          <cell r="AA44">
            <v>95</v>
          </cell>
        </row>
        <row r="45">
          <cell r="B45" t="str">
            <v>Омская область</v>
          </cell>
          <cell r="C45" t="str">
            <v>да</v>
          </cell>
          <cell r="D45">
            <v>80</v>
          </cell>
          <cell r="E45">
            <v>85</v>
          </cell>
          <cell r="F45">
            <v>90</v>
          </cell>
          <cell r="G45">
            <v>84</v>
          </cell>
          <cell r="H45">
            <v>89</v>
          </cell>
          <cell r="I45">
            <v>94</v>
          </cell>
          <cell r="J45" t="str">
            <v>-</v>
          </cell>
          <cell r="K45" t="str">
            <v>-</v>
          </cell>
          <cell r="L45" t="str">
            <v>-</v>
          </cell>
          <cell r="M45">
            <v>24</v>
          </cell>
          <cell r="N45">
            <v>26</v>
          </cell>
          <cell r="O45">
            <v>27</v>
          </cell>
          <cell r="P45">
            <v>40.4</v>
          </cell>
          <cell r="Q45">
            <v>40.6</v>
          </cell>
          <cell r="R45">
            <v>40.799999999999997</v>
          </cell>
          <cell r="S45">
            <v>79</v>
          </cell>
          <cell r="T45">
            <v>80</v>
          </cell>
          <cell r="U45">
            <v>81</v>
          </cell>
          <cell r="V45">
            <v>78</v>
          </cell>
          <cell r="W45">
            <v>79</v>
          </cell>
          <cell r="X45">
            <v>80</v>
          </cell>
          <cell r="Y45">
            <v>66</v>
          </cell>
          <cell r="Z45">
            <v>67</v>
          </cell>
          <cell r="AA45">
            <v>68</v>
          </cell>
        </row>
        <row r="46">
          <cell r="B46" t="str">
            <v>Оренбургская область</v>
          </cell>
          <cell r="C46" t="str">
            <v>да</v>
          </cell>
          <cell r="D46">
            <v>73.900000000000006</v>
          </cell>
          <cell r="E46">
            <v>85</v>
          </cell>
          <cell r="F46">
            <v>90</v>
          </cell>
          <cell r="G46">
            <v>75.8</v>
          </cell>
          <cell r="H46">
            <v>89</v>
          </cell>
          <cell r="I46">
            <v>94</v>
          </cell>
          <cell r="J46">
            <v>84</v>
          </cell>
          <cell r="K46">
            <v>100</v>
          </cell>
          <cell r="L46">
            <v>100</v>
          </cell>
          <cell r="M46">
            <v>4</v>
          </cell>
          <cell r="N46">
            <v>6</v>
          </cell>
          <cell r="O46">
            <v>6</v>
          </cell>
          <cell r="P46">
            <v>40.4</v>
          </cell>
          <cell r="Q46">
            <v>40.6</v>
          </cell>
          <cell r="R46">
            <v>40.799999999999997</v>
          </cell>
          <cell r="S46">
            <v>80</v>
          </cell>
          <cell r="T46">
            <v>85</v>
          </cell>
          <cell r="U46">
            <v>90</v>
          </cell>
          <cell r="V46">
            <v>70</v>
          </cell>
          <cell r="W46">
            <v>80</v>
          </cell>
          <cell r="X46">
            <v>90</v>
          </cell>
          <cell r="Y46">
            <v>25</v>
          </cell>
          <cell r="Z46">
            <v>30</v>
          </cell>
          <cell r="AA46">
            <v>50</v>
          </cell>
        </row>
        <row r="47">
          <cell r="B47" t="str">
            <v>Орловская область</v>
          </cell>
          <cell r="C47" t="str">
            <v>нет (6)</v>
          </cell>
          <cell r="D47">
            <v>2.8</v>
          </cell>
          <cell r="E47">
            <v>2.9</v>
          </cell>
          <cell r="F47">
            <v>3</v>
          </cell>
          <cell r="G47">
            <v>72.5</v>
          </cell>
          <cell r="H47">
            <v>74.5</v>
          </cell>
          <cell r="I47">
            <v>76.5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нет</v>
          </cell>
          <cell r="N47" t="str">
            <v>нет</v>
          </cell>
          <cell r="O47" t="str">
            <v>нет</v>
          </cell>
          <cell r="P47">
            <v>26</v>
          </cell>
          <cell r="Q47">
            <v>26.1</v>
          </cell>
          <cell r="R47">
            <v>26.2</v>
          </cell>
          <cell r="S47" t="str">
            <v>нет</v>
          </cell>
          <cell r="T47" t="str">
            <v>нет</v>
          </cell>
          <cell r="U47" t="str">
            <v>нет</v>
          </cell>
          <cell r="V47">
            <v>1.5</v>
          </cell>
          <cell r="W47">
            <v>2</v>
          </cell>
          <cell r="X47">
            <v>2.5</v>
          </cell>
          <cell r="Y47">
            <v>40</v>
          </cell>
          <cell r="Z47">
            <v>45</v>
          </cell>
          <cell r="AA47">
            <v>55</v>
          </cell>
        </row>
        <row r="48">
          <cell r="B48" t="str">
            <v>Пензенская область</v>
          </cell>
          <cell r="C48" t="str">
            <v>да</v>
          </cell>
          <cell r="D48">
            <v>80</v>
          </cell>
          <cell r="E48">
            <v>85</v>
          </cell>
          <cell r="F48">
            <v>90</v>
          </cell>
          <cell r="G48">
            <v>84</v>
          </cell>
          <cell r="H48">
            <v>89</v>
          </cell>
          <cell r="I48">
            <v>94</v>
          </cell>
          <cell r="J48">
            <v>84</v>
          </cell>
          <cell r="K48">
            <v>100</v>
          </cell>
          <cell r="L48">
            <v>100</v>
          </cell>
          <cell r="M48">
            <v>131</v>
          </cell>
          <cell r="N48">
            <v>158</v>
          </cell>
          <cell r="O48">
            <v>160</v>
          </cell>
          <cell r="P48">
            <v>40.4</v>
          </cell>
          <cell r="Q48">
            <v>40.6</v>
          </cell>
          <cell r="R48">
            <v>40.799999999999997</v>
          </cell>
          <cell r="S48">
            <v>40</v>
          </cell>
          <cell r="T48">
            <v>50</v>
          </cell>
          <cell r="U48">
            <v>70</v>
          </cell>
          <cell r="V48">
            <v>95</v>
          </cell>
          <cell r="W48">
            <v>96</v>
          </cell>
          <cell r="X48">
            <v>97</v>
          </cell>
          <cell r="Y48">
            <v>50</v>
          </cell>
          <cell r="Z48">
            <v>50</v>
          </cell>
          <cell r="AA48">
            <v>50</v>
          </cell>
        </row>
        <row r="49">
          <cell r="B49" t="str">
            <v>Пермский край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Приморский край</v>
          </cell>
          <cell r="C50" t="str">
            <v>да</v>
          </cell>
          <cell r="D50">
            <v>73.900000000000006</v>
          </cell>
          <cell r="E50">
            <v>74.900000000000006</v>
          </cell>
          <cell r="F50">
            <v>75.900000000000006</v>
          </cell>
          <cell r="G50">
            <v>75.8</v>
          </cell>
          <cell r="H50">
            <v>76.8</v>
          </cell>
          <cell r="I50">
            <v>77.8</v>
          </cell>
          <cell r="J50">
            <v>84</v>
          </cell>
          <cell r="K50">
            <v>100</v>
          </cell>
          <cell r="L50">
            <v>100</v>
          </cell>
          <cell r="M50">
            <v>23</v>
          </cell>
          <cell r="N50">
            <v>50</v>
          </cell>
          <cell r="O50">
            <v>60</v>
          </cell>
          <cell r="P50">
            <v>44.7</v>
          </cell>
          <cell r="Q50">
            <v>47</v>
          </cell>
          <cell r="R50">
            <v>49.4</v>
          </cell>
          <cell r="S50">
            <v>67</v>
          </cell>
          <cell r="T50">
            <v>68</v>
          </cell>
          <cell r="U50">
            <v>69</v>
          </cell>
          <cell r="V50">
            <v>93</v>
          </cell>
          <cell r="W50">
            <v>94</v>
          </cell>
          <cell r="X50">
            <v>95</v>
          </cell>
          <cell r="Y50">
            <v>32</v>
          </cell>
          <cell r="Z50">
            <v>33</v>
          </cell>
          <cell r="AA50">
            <v>34</v>
          </cell>
        </row>
        <row r="51">
          <cell r="B51" t="str">
            <v>Псковская область</v>
          </cell>
          <cell r="C51" t="str">
            <v>да</v>
          </cell>
          <cell r="D51">
            <v>80</v>
          </cell>
          <cell r="E51">
            <v>85</v>
          </cell>
          <cell r="F51">
            <v>90</v>
          </cell>
          <cell r="G51">
            <v>84</v>
          </cell>
          <cell r="H51">
            <v>89</v>
          </cell>
          <cell r="I51">
            <v>94</v>
          </cell>
          <cell r="J51">
            <v>84</v>
          </cell>
          <cell r="K51">
            <v>100</v>
          </cell>
          <cell r="L51">
            <v>100</v>
          </cell>
          <cell r="M51">
            <v>80</v>
          </cell>
          <cell r="N51">
            <v>100</v>
          </cell>
          <cell r="O51">
            <v>120</v>
          </cell>
          <cell r="P51">
            <v>40.4</v>
          </cell>
          <cell r="Q51">
            <v>40.6</v>
          </cell>
          <cell r="R51">
            <v>40.799999999999997</v>
          </cell>
          <cell r="S51">
            <v>40</v>
          </cell>
          <cell r="T51">
            <v>50</v>
          </cell>
          <cell r="U51">
            <v>70</v>
          </cell>
          <cell r="V51">
            <v>85</v>
          </cell>
          <cell r="W51">
            <v>90</v>
          </cell>
          <cell r="X51">
            <v>95</v>
          </cell>
          <cell r="Y51">
            <v>90</v>
          </cell>
          <cell r="Z51">
            <v>93</v>
          </cell>
          <cell r="AA51">
            <v>100</v>
          </cell>
        </row>
        <row r="52">
          <cell r="B52" t="str">
            <v>Республика Адыгея</v>
          </cell>
          <cell r="C52" t="str">
            <v>да</v>
          </cell>
          <cell r="D52">
            <v>80</v>
          </cell>
          <cell r="E52">
            <v>85</v>
          </cell>
          <cell r="F52">
            <v>90</v>
          </cell>
          <cell r="G52">
            <v>84</v>
          </cell>
          <cell r="H52">
            <v>89</v>
          </cell>
          <cell r="I52">
            <v>94</v>
          </cell>
          <cell r="J52" t="str">
            <v>-</v>
          </cell>
          <cell r="K52" t="str">
            <v>-</v>
          </cell>
          <cell r="L52" t="str">
            <v>-</v>
          </cell>
          <cell r="M52">
            <v>10</v>
          </cell>
          <cell r="N52">
            <v>12</v>
          </cell>
          <cell r="O52">
            <v>14</v>
          </cell>
          <cell r="P52">
            <v>40.4</v>
          </cell>
          <cell r="Q52">
            <v>40.6</v>
          </cell>
          <cell r="R52">
            <v>40.799999999999997</v>
          </cell>
          <cell r="S52">
            <v>40</v>
          </cell>
          <cell r="T52">
            <v>50</v>
          </cell>
          <cell r="U52">
            <v>70</v>
          </cell>
          <cell r="V52">
            <v>55</v>
          </cell>
          <cell r="W52">
            <v>60</v>
          </cell>
          <cell r="X52">
            <v>65</v>
          </cell>
          <cell r="Y52">
            <v>80</v>
          </cell>
          <cell r="Z52">
            <v>90</v>
          </cell>
          <cell r="AA52">
            <v>93</v>
          </cell>
        </row>
        <row r="53">
          <cell r="B53" t="str">
            <v>Республика Алтай</v>
          </cell>
          <cell r="C53" t="str">
            <v>да</v>
          </cell>
          <cell r="D53">
            <v>85</v>
          </cell>
          <cell r="E53">
            <v>90</v>
          </cell>
          <cell r="F53" t="str">
            <v>нет</v>
          </cell>
          <cell r="G53">
            <v>89</v>
          </cell>
          <cell r="H53">
            <v>94</v>
          </cell>
          <cell r="I53" t="str">
            <v>нет</v>
          </cell>
          <cell r="J53">
            <v>100</v>
          </cell>
          <cell r="K53">
            <v>100</v>
          </cell>
          <cell r="L53" t="str">
            <v>нет</v>
          </cell>
          <cell r="M53">
            <v>10</v>
          </cell>
          <cell r="N53">
            <v>10</v>
          </cell>
          <cell r="O53" t="str">
            <v>нет</v>
          </cell>
          <cell r="P53">
            <v>40.6</v>
          </cell>
          <cell r="Q53">
            <v>40.799999999999997</v>
          </cell>
          <cell r="R53" t="str">
            <v>нет</v>
          </cell>
          <cell r="S53">
            <v>50</v>
          </cell>
          <cell r="T53">
            <v>70</v>
          </cell>
          <cell r="U53" t="str">
            <v>нет</v>
          </cell>
          <cell r="V53">
            <v>50</v>
          </cell>
          <cell r="W53">
            <v>70</v>
          </cell>
          <cell r="X53" t="str">
            <v>нет</v>
          </cell>
          <cell r="Y53">
            <v>53</v>
          </cell>
          <cell r="Z53">
            <v>53</v>
          </cell>
          <cell r="AA53" t="str">
            <v>нет</v>
          </cell>
        </row>
        <row r="54">
          <cell r="B54" t="str">
            <v>Республика Башкортостан</v>
          </cell>
          <cell r="C54" t="str">
            <v>да</v>
          </cell>
          <cell r="D54" t="str">
            <v>-</v>
          </cell>
          <cell r="E54">
            <v>74.900000000000006</v>
          </cell>
          <cell r="F54">
            <v>75.599999999999994</v>
          </cell>
          <cell r="G54" t="str">
            <v>-</v>
          </cell>
          <cell r="H54">
            <v>76.8</v>
          </cell>
          <cell r="I54">
            <v>77.2</v>
          </cell>
          <cell r="J54" t="str">
            <v>-</v>
          </cell>
          <cell r="K54">
            <v>100</v>
          </cell>
          <cell r="L54">
            <v>100</v>
          </cell>
          <cell r="M54" t="str">
            <v>-</v>
          </cell>
          <cell r="N54">
            <v>6.5</v>
          </cell>
          <cell r="O54">
            <v>7</v>
          </cell>
          <cell r="P54" t="str">
            <v>-</v>
          </cell>
          <cell r="Q54">
            <v>32</v>
          </cell>
          <cell r="R54">
            <v>34</v>
          </cell>
          <cell r="S54">
            <v>30</v>
          </cell>
          <cell r="T54">
            <v>31</v>
          </cell>
          <cell r="U54">
            <v>32</v>
          </cell>
          <cell r="V54">
            <v>0</v>
          </cell>
          <cell r="W54">
            <v>0</v>
          </cell>
          <cell r="X54">
            <v>0</v>
          </cell>
          <cell r="Y54" t="str">
            <v>-</v>
          </cell>
          <cell r="Z54">
            <v>96</v>
          </cell>
          <cell r="AA54">
            <v>100</v>
          </cell>
        </row>
        <row r="55">
          <cell r="B55" t="str">
            <v>Республика Бурятия</v>
          </cell>
          <cell r="C55" t="str">
            <v>нет (7)</v>
          </cell>
          <cell r="D55">
            <v>75</v>
          </cell>
          <cell r="E55">
            <v>80</v>
          </cell>
          <cell r="F55">
            <v>85</v>
          </cell>
          <cell r="G55">
            <v>84</v>
          </cell>
          <cell r="H55">
            <v>89</v>
          </cell>
          <cell r="I55">
            <v>94</v>
          </cell>
          <cell r="J55">
            <v>84</v>
          </cell>
          <cell r="K55">
            <v>100</v>
          </cell>
          <cell r="L55">
            <v>100</v>
          </cell>
          <cell r="M55" t="str">
            <v>нет</v>
          </cell>
          <cell r="N55" t="str">
            <v>нет</v>
          </cell>
          <cell r="O55" t="str">
            <v>нет</v>
          </cell>
          <cell r="P55">
            <v>40.4</v>
          </cell>
          <cell r="Q55">
            <v>40.6</v>
          </cell>
          <cell r="R55">
            <v>40.799999999999997</v>
          </cell>
          <cell r="S55">
            <v>40</v>
          </cell>
          <cell r="T55">
            <v>50</v>
          </cell>
          <cell r="U55">
            <v>70</v>
          </cell>
          <cell r="V55">
            <v>90</v>
          </cell>
          <cell r="W55">
            <v>90</v>
          </cell>
          <cell r="X55">
            <v>90</v>
          </cell>
          <cell r="Y55">
            <v>100</v>
          </cell>
          <cell r="Z55">
            <v>100</v>
          </cell>
          <cell r="AA55">
            <v>100</v>
          </cell>
        </row>
        <row r="56">
          <cell r="B56" t="str">
            <v>Республика Дагестан</v>
          </cell>
          <cell r="C56" t="str">
            <v>да</v>
          </cell>
          <cell r="D56">
            <v>72.900000000000006</v>
          </cell>
          <cell r="E56">
            <v>73.900000000000006</v>
          </cell>
          <cell r="F56">
            <v>74.900000000000006</v>
          </cell>
          <cell r="G56">
            <v>74.8</v>
          </cell>
          <cell r="H56">
            <v>75.8</v>
          </cell>
          <cell r="I56">
            <v>76.8</v>
          </cell>
          <cell r="J56">
            <v>66</v>
          </cell>
          <cell r="K56">
            <v>84</v>
          </cell>
          <cell r="L56">
            <v>100</v>
          </cell>
          <cell r="M56">
            <v>0</v>
          </cell>
          <cell r="N56">
            <v>5</v>
          </cell>
          <cell r="O56">
            <v>7</v>
          </cell>
          <cell r="P56">
            <v>42.3</v>
          </cell>
          <cell r="Q56">
            <v>44.7</v>
          </cell>
          <cell r="R56">
            <v>47</v>
          </cell>
          <cell r="S56">
            <v>38.5</v>
          </cell>
          <cell r="T56">
            <v>39.5</v>
          </cell>
          <cell r="U56">
            <v>40.5</v>
          </cell>
          <cell r="V56">
            <v>89.5</v>
          </cell>
          <cell r="W56">
            <v>96.5</v>
          </cell>
          <cell r="X56">
            <v>100</v>
          </cell>
          <cell r="Y56">
            <v>8.9</v>
          </cell>
          <cell r="Z56">
            <v>9.9</v>
          </cell>
          <cell r="AA56">
            <v>10.9</v>
          </cell>
        </row>
        <row r="57">
          <cell r="B57" t="str">
            <v>Республика Ингушетия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Республика Кабардино-Балкария</v>
          </cell>
          <cell r="C58" t="str">
            <v>нет (7)</v>
          </cell>
          <cell r="D58">
            <v>80</v>
          </cell>
          <cell r="E58">
            <v>85</v>
          </cell>
          <cell r="F58">
            <v>90</v>
          </cell>
          <cell r="G58">
            <v>84</v>
          </cell>
          <cell r="H58">
            <v>89</v>
          </cell>
          <cell r="I58">
            <v>94</v>
          </cell>
          <cell r="J58">
            <v>84</v>
          </cell>
          <cell r="K58">
            <v>100</v>
          </cell>
          <cell r="L58">
            <v>100</v>
          </cell>
          <cell r="M58">
            <v>35</v>
          </cell>
          <cell r="N58">
            <v>40</v>
          </cell>
          <cell r="O58">
            <v>45</v>
          </cell>
          <cell r="P58">
            <v>40.4</v>
          </cell>
          <cell r="Q58">
            <v>40.6</v>
          </cell>
          <cell r="R58">
            <v>40.799999999999997</v>
          </cell>
          <cell r="S58">
            <v>40</v>
          </cell>
          <cell r="T58">
            <v>50</v>
          </cell>
          <cell r="U58">
            <v>70</v>
          </cell>
          <cell r="V58" t="str">
            <v>нет</v>
          </cell>
          <cell r="W58" t="str">
            <v>нет</v>
          </cell>
          <cell r="X58" t="str">
            <v>нет</v>
          </cell>
          <cell r="Y58">
            <v>49</v>
          </cell>
          <cell r="Z58">
            <v>51</v>
          </cell>
          <cell r="AA58">
            <v>53</v>
          </cell>
        </row>
        <row r="59">
          <cell r="B59" t="str">
            <v>Республика Калмыкия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Республика Карелия</v>
          </cell>
          <cell r="C60" t="str">
            <v>нет (5)</v>
          </cell>
          <cell r="D60">
            <v>80</v>
          </cell>
          <cell r="E60">
            <v>85</v>
          </cell>
          <cell r="F60">
            <v>90</v>
          </cell>
          <cell r="G60">
            <v>84</v>
          </cell>
          <cell r="H60">
            <v>89</v>
          </cell>
          <cell r="I60">
            <v>94</v>
          </cell>
          <cell r="J60" t="str">
            <v>-</v>
          </cell>
          <cell r="K60" t="str">
            <v>-</v>
          </cell>
          <cell r="L60" t="str">
            <v>-</v>
          </cell>
          <cell r="M60">
            <v>15</v>
          </cell>
          <cell r="N60">
            <v>36</v>
          </cell>
          <cell r="O60">
            <v>43</v>
          </cell>
          <cell r="P60" t="str">
            <v>нет</v>
          </cell>
          <cell r="Q60" t="str">
            <v>нет</v>
          </cell>
          <cell r="R60" t="str">
            <v>нет</v>
          </cell>
          <cell r="S60">
            <v>40</v>
          </cell>
          <cell r="T60">
            <v>50</v>
          </cell>
          <cell r="U60">
            <v>70</v>
          </cell>
          <cell r="V60">
            <v>78</v>
          </cell>
          <cell r="W60">
            <v>79</v>
          </cell>
          <cell r="X60">
            <v>80</v>
          </cell>
          <cell r="Y60">
            <v>36</v>
          </cell>
          <cell r="Z60">
            <v>37</v>
          </cell>
          <cell r="AA60">
            <v>38</v>
          </cell>
        </row>
        <row r="61">
          <cell r="B61" t="str">
            <v>Республика Коми</v>
          </cell>
          <cell r="C61" t="str">
            <v>да</v>
          </cell>
          <cell r="D61">
            <v>80</v>
          </cell>
          <cell r="E61">
            <v>85</v>
          </cell>
          <cell r="F61">
            <v>90</v>
          </cell>
          <cell r="G61">
            <v>18.100000000000001</v>
          </cell>
          <cell r="H61">
            <v>18.8</v>
          </cell>
          <cell r="I61">
            <v>18.7</v>
          </cell>
          <cell r="J61">
            <v>29.9</v>
          </cell>
          <cell r="K61">
            <v>29.9</v>
          </cell>
          <cell r="L61">
            <v>30</v>
          </cell>
          <cell r="M61">
            <v>25</v>
          </cell>
          <cell r="N61">
            <v>30</v>
          </cell>
          <cell r="O61">
            <v>33</v>
          </cell>
          <cell r="P61">
            <v>23</v>
          </cell>
          <cell r="Q61">
            <v>23</v>
          </cell>
          <cell r="R61">
            <v>23</v>
          </cell>
          <cell r="S61">
            <v>95.5</v>
          </cell>
          <cell r="T61">
            <v>97.5</v>
          </cell>
          <cell r="U61">
            <v>100</v>
          </cell>
          <cell r="V61">
            <v>60</v>
          </cell>
          <cell r="W61">
            <v>65</v>
          </cell>
          <cell r="X61">
            <v>65</v>
          </cell>
          <cell r="Y61">
            <v>26.6</v>
          </cell>
          <cell r="Z61">
            <v>33.6</v>
          </cell>
          <cell r="AA61">
            <v>34.299999999999997</v>
          </cell>
        </row>
        <row r="62">
          <cell r="B62" t="str">
            <v>Республика Крым</v>
          </cell>
          <cell r="C62" t="str">
            <v>нет</v>
          </cell>
          <cell r="D62" t="str">
            <v>нет</v>
          </cell>
          <cell r="E62" t="str">
            <v>нет</v>
          </cell>
          <cell r="F62" t="str">
            <v>нет</v>
          </cell>
          <cell r="G62" t="str">
            <v>нет</v>
          </cell>
          <cell r="H62" t="str">
            <v>нет</v>
          </cell>
          <cell r="I62" t="str">
            <v>нет</v>
          </cell>
          <cell r="J62" t="str">
            <v>нет</v>
          </cell>
          <cell r="K62" t="str">
            <v>нет</v>
          </cell>
          <cell r="L62" t="str">
            <v>нет</v>
          </cell>
          <cell r="M62" t="str">
            <v>нет</v>
          </cell>
          <cell r="N62" t="str">
            <v>нет</v>
          </cell>
          <cell r="O62" t="str">
            <v>нет</v>
          </cell>
          <cell r="P62" t="str">
            <v>нет</v>
          </cell>
          <cell r="Q62" t="str">
            <v>нет</v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  <cell r="W62" t="str">
            <v>нет</v>
          </cell>
          <cell r="X62" t="str">
            <v>нет</v>
          </cell>
          <cell r="Y62" t="str">
            <v>нет</v>
          </cell>
          <cell r="Z62" t="str">
            <v>нет</v>
          </cell>
          <cell r="AA62" t="str">
            <v>нет</v>
          </cell>
        </row>
        <row r="63">
          <cell r="B63" t="str">
            <v>Республика Марий Эл</v>
          </cell>
          <cell r="C63" t="str">
            <v>да</v>
          </cell>
          <cell r="D63">
            <v>80</v>
          </cell>
          <cell r="E63">
            <v>85</v>
          </cell>
          <cell r="F63">
            <v>90</v>
          </cell>
          <cell r="G63">
            <v>84</v>
          </cell>
          <cell r="H63">
            <v>89</v>
          </cell>
          <cell r="I63">
            <v>94</v>
          </cell>
          <cell r="J63">
            <v>65</v>
          </cell>
          <cell r="K63">
            <v>80</v>
          </cell>
          <cell r="L63">
            <v>90</v>
          </cell>
          <cell r="M63">
            <v>32</v>
          </cell>
          <cell r="N63">
            <v>64</v>
          </cell>
          <cell r="O63">
            <v>98</v>
          </cell>
          <cell r="P63">
            <v>40.4</v>
          </cell>
          <cell r="Q63">
            <v>40.6</v>
          </cell>
          <cell r="R63">
            <v>40.799999999999997</v>
          </cell>
          <cell r="S63">
            <v>40</v>
          </cell>
          <cell r="T63">
            <v>50</v>
          </cell>
          <cell r="U63">
            <v>70</v>
          </cell>
          <cell r="V63">
            <v>40</v>
          </cell>
          <cell r="W63">
            <v>50</v>
          </cell>
          <cell r="X63">
            <v>70</v>
          </cell>
          <cell r="Y63">
            <v>54</v>
          </cell>
          <cell r="Z63">
            <v>56</v>
          </cell>
          <cell r="AA63">
            <v>58</v>
          </cell>
        </row>
        <row r="64">
          <cell r="B64" t="str">
            <v>Республика Мордовия</v>
          </cell>
          <cell r="C64" t="str">
            <v>нет</v>
          </cell>
          <cell r="D64">
            <v>80</v>
          </cell>
          <cell r="E64">
            <v>85</v>
          </cell>
          <cell r="F64">
            <v>90</v>
          </cell>
          <cell r="G64">
            <v>84</v>
          </cell>
          <cell r="H64">
            <v>89</v>
          </cell>
          <cell r="I64">
            <v>94</v>
          </cell>
          <cell r="J64">
            <v>48</v>
          </cell>
          <cell r="K64" t="str">
            <v>-</v>
          </cell>
          <cell r="L64" t="str">
            <v>-</v>
          </cell>
          <cell r="M64" t="str">
            <v>нет</v>
          </cell>
          <cell r="N64" t="str">
            <v>нет</v>
          </cell>
          <cell r="O64" t="str">
            <v>нет</v>
          </cell>
          <cell r="P64">
            <v>40.4</v>
          </cell>
          <cell r="Q64">
            <v>40.6</v>
          </cell>
          <cell r="R64">
            <v>40.799999999999997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</v>
          </cell>
          <cell r="Y64" t="str">
            <v>-</v>
          </cell>
          <cell r="Z64" t="str">
            <v>-</v>
          </cell>
          <cell r="AA64" t="str">
            <v>-</v>
          </cell>
        </row>
        <row r="65">
          <cell r="B65" t="str">
            <v>Республика Саха (Якутия)</v>
          </cell>
          <cell r="C65" t="str">
            <v>да</v>
          </cell>
          <cell r="D65">
            <v>73.900000000000006</v>
          </cell>
          <cell r="E65">
            <v>74.900000000000006</v>
          </cell>
          <cell r="F65">
            <v>75.900000000000006</v>
          </cell>
          <cell r="G65">
            <v>75.8</v>
          </cell>
          <cell r="H65">
            <v>76.8</v>
          </cell>
          <cell r="I65">
            <v>77.8</v>
          </cell>
          <cell r="J65">
            <v>74</v>
          </cell>
          <cell r="K65">
            <v>84</v>
          </cell>
          <cell r="L65">
            <v>100</v>
          </cell>
          <cell r="M65">
            <v>40</v>
          </cell>
          <cell r="N65">
            <v>50</v>
          </cell>
          <cell r="O65">
            <v>55</v>
          </cell>
          <cell r="P65">
            <v>28.6</v>
          </cell>
          <cell r="Q65">
            <v>29</v>
          </cell>
          <cell r="R65">
            <v>30</v>
          </cell>
          <cell r="S65">
            <v>42</v>
          </cell>
          <cell r="T65">
            <v>45</v>
          </cell>
          <cell r="U65">
            <v>47</v>
          </cell>
          <cell r="V65">
            <v>44</v>
          </cell>
          <cell r="W65">
            <v>45</v>
          </cell>
          <cell r="X65">
            <v>48</v>
          </cell>
          <cell r="Y65">
            <v>55</v>
          </cell>
          <cell r="Z65">
            <v>57.5</v>
          </cell>
          <cell r="AA65">
            <v>60</v>
          </cell>
        </row>
        <row r="66">
          <cell r="B66" t="str">
            <v>Республика Северная Осетия-Алания</v>
          </cell>
          <cell r="C66" t="str">
            <v>да</v>
          </cell>
          <cell r="D66">
            <v>80</v>
          </cell>
          <cell r="E66">
            <v>85</v>
          </cell>
          <cell r="F66">
            <v>90</v>
          </cell>
          <cell r="G66">
            <v>84</v>
          </cell>
          <cell r="H66">
            <v>89</v>
          </cell>
          <cell r="I66">
            <v>94</v>
          </cell>
          <cell r="J66">
            <v>67</v>
          </cell>
          <cell r="K66">
            <v>68</v>
          </cell>
          <cell r="L66">
            <v>69</v>
          </cell>
          <cell r="M66">
            <v>58</v>
          </cell>
          <cell r="N66">
            <v>68</v>
          </cell>
          <cell r="O66">
            <v>78</v>
          </cell>
          <cell r="P66">
            <v>23</v>
          </cell>
          <cell r="Q66">
            <v>23.5</v>
          </cell>
          <cell r="R66">
            <v>24</v>
          </cell>
          <cell r="S66">
            <v>69.5</v>
          </cell>
          <cell r="T66">
            <v>70</v>
          </cell>
          <cell r="U66">
            <v>70.5</v>
          </cell>
          <cell r="V66">
            <v>70</v>
          </cell>
          <cell r="W66">
            <v>70.5</v>
          </cell>
          <cell r="X66">
            <v>71</v>
          </cell>
          <cell r="Y66">
            <v>14</v>
          </cell>
          <cell r="Z66">
            <v>14.5</v>
          </cell>
          <cell r="AA66">
            <v>15</v>
          </cell>
        </row>
        <row r="67">
          <cell r="B67" t="str">
            <v>Республика Татарстан</v>
          </cell>
          <cell r="C67" t="str">
            <v>да</v>
          </cell>
          <cell r="D67">
            <v>80</v>
          </cell>
          <cell r="E67">
            <v>85</v>
          </cell>
          <cell r="F67">
            <v>90</v>
          </cell>
          <cell r="G67">
            <v>84</v>
          </cell>
          <cell r="H67">
            <v>89</v>
          </cell>
          <cell r="I67">
            <v>94</v>
          </cell>
          <cell r="J67" t="str">
            <v>-</v>
          </cell>
          <cell r="K67" t="str">
            <v>-</v>
          </cell>
          <cell r="L67" t="str">
            <v>-</v>
          </cell>
          <cell r="M67">
            <v>40</v>
          </cell>
          <cell r="N67">
            <v>40</v>
          </cell>
          <cell r="O67">
            <v>40</v>
          </cell>
          <cell r="P67">
            <v>40.4</v>
          </cell>
          <cell r="Q67">
            <v>40.6</v>
          </cell>
          <cell r="R67">
            <v>40.799999999999997</v>
          </cell>
          <cell r="S67">
            <v>40</v>
          </cell>
          <cell r="T67">
            <v>50</v>
          </cell>
          <cell r="U67">
            <v>70</v>
          </cell>
          <cell r="V67">
            <v>90</v>
          </cell>
          <cell r="W67">
            <v>90</v>
          </cell>
          <cell r="X67">
            <v>90</v>
          </cell>
          <cell r="Y67">
            <v>50</v>
          </cell>
          <cell r="Z67">
            <v>55</v>
          </cell>
          <cell r="AA67">
            <v>58</v>
          </cell>
        </row>
        <row r="68">
          <cell r="B68" t="str">
            <v>Республика Тыва</v>
          </cell>
          <cell r="C68" t="str">
            <v>нет (7)</v>
          </cell>
          <cell r="D68">
            <v>80</v>
          </cell>
          <cell r="E68">
            <v>85</v>
          </cell>
          <cell r="F68">
            <v>90</v>
          </cell>
          <cell r="G68">
            <v>84</v>
          </cell>
          <cell r="H68">
            <v>89</v>
          </cell>
          <cell r="I68">
            <v>94</v>
          </cell>
          <cell r="J68" t="str">
            <v>нет</v>
          </cell>
          <cell r="K68" t="str">
            <v>нет</v>
          </cell>
          <cell r="L68" t="str">
            <v>нет</v>
          </cell>
          <cell r="M68">
            <v>3</v>
          </cell>
          <cell r="N68">
            <v>5</v>
          </cell>
          <cell r="O68">
            <v>8</v>
          </cell>
          <cell r="P68">
            <v>40.4</v>
          </cell>
          <cell r="Q68">
            <v>40.6</v>
          </cell>
          <cell r="R68">
            <v>40.799999999999997</v>
          </cell>
          <cell r="S68">
            <v>40</v>
          </cell>
          <cell r="T68">
            <v>50</v>
          </cell>
          <cell r="U68">
            <v>70</v>
          </cell>
          <cell r="V68">
            <v>71</v>
          </cell>
          <cell r="W68">
            <v>72</v>
          </cell>
          <cell r="X68">
            <v>73</v>
          </cell>
          <cell r="Y68">
            <v>41.6</v>
          </cell>
          <cell r="Z68">
            <v>42</v>
          </cell>
          <cell r="AA68">
            <v>43.3</v>
          </cell>
        </row>
        <row r="69">
          <cell r="B69" t="str">
            <v>Республика Хакасия</v>
          </cell>
          <cell r="C69" t="str">
            <v>нет (7)</v>
          </cell>
          <cell r="D69">
            <v>80</v>
          </cell>
          <cell r="E69">
            <v>85</v>
          </cell>
          <cell r="F69">
            <v>90</v>
          </cell>
          <cell r="G69">
            <v>84</v>
          </cell>
          <cell r="H69">
            <v>89</v>
          </cell>
          <cell r="I69">
            <v>90</v>
          </cell>
          <cell r="J69">
            <v>100</v>
          </cell>
          <cell r="K69">
            <v>100</v>
          </cell>
          <cell r="L69">
            <v>100</v>
          </cell>
          <cell r="M69">
            <v>45</v>
          </cell>
          <cell r="N69">
            <v>50</v>
          </cell>
          <cell r="O69">
            <v>55</v>
          </cell>
          <cell r="P69">
            <v>44.7</v>
          </cell>
          <cell r="Q69">
            <v>47</v>
          </cell>
          <cell r="R69">
            <v>47.3</v>
          </cell>
          <cell r="S69">
            <v>50</v>
          </cell>
          <cell r="T69">
            <v>60</v>
          </cell>
          <cell r="U69">
            <v>70</v>
          </cell>
          <cell r="V69">
            <v>93</v>
          </cell>
          <cell r="W69">
            <v>94</v>
          </cell>
          <cell r="X69">
            <v>95</v>
          </cell>
          <cell r="Y69">
            <v>100</v>
          </cell>
          <cell r="Z69">
            <v>100</v>
          </cell>
          <cell r="AA69">
            <v>100</v>
          </cell>
        </row>
        <row r="70">
          <cell r="B70" t="str">
            <v>Ростовская область</v>
          </cell>
          <cell r="C70" t="str">
            <v>да</v>
          </cell>
          <cell r="D70">
            <v>73.400000000000006</v>
          </cell>
          <cell r="E70">
            <v>74.8</v>
          </cell>
          <cell r="F70">
            <v>76.2</v>
          </cell>
          <cell r="G70">
            <v>88.4</v>
          </cell>
          <cell r="H70">
            <v>89.8</v>
          </cell>
          <cell r="I70">
            <v>90.1</v>
          </cell>
          <cell r="J70">
            <v>73.099999999999994</v>
          </cell>
          <cell r="K70">
            <v>74.3</v>
          </cell>
          <cell r="L70">
            <v>78.900000000000006</v>
          </cell>
          <cell r="M70">
            <v>85</v>
          </cell>
          <cell r="N70">
            <v>85</v>
          </cell>
          <cell r="O70">
            <v>85</v>
          </cell>
          <cell r="P70">
            <v>32.1</v>
          </cell>
          <cell r="Q70">
            <v>32.200000000000003</v>
          </cell>
          <cell r="R70">
            <v>32.299999999999997</v>
          </cell>
          <cell r="S70">
            <v>97.5</v>
          </cell>
          <cell r="T70">
            <v>98</v>
          </cell>
          <cell r="U70">
            <v>99</v>
          </cell>
          <cell r="V70">
            <v>100</v>
          </cell>
          <cell r="W70">
            <v>100</v>
          </cell>
          <cell r="X70">
            <v>100</v>
          </cell>
          <cell r="Y70">
            <v>53.2</v>
          </cell>
          <cell r="Z70">
            <v>57.4</v>
          </cell>
          <cell r="AA70">
            <v>60.3</v>
          </cell>
        </row>
        <row r="71">
          <cell r="B71" t="str">
            <v>Рязанская область</v>
          </cell>
          <cell r="C71" t="str">
            <v>да</v>
          </cell>
          <cell r="D71">
            <v>80</v>
          </cell>
          <cell r="E71">
            <v>85</v>
          </cell>
          <cell r="F71">
            <v>90</v>
          </cell>
          <cell r="G71">
            <v>84</v>
          </cell>
          <cell r="H71">
            <v>89</v>
          </cell>
          <cell r="I71">
            <v>94</v>
          </cell>
          <cell r="J71">
            <v>84</v>
          </cell>
          <cell r="K71" t="str">
            <v xml:space="preserve">100,0
</v>
          </cell>
          <cell r="L71">
            <v>100</v>
          </cell>
          <cell r="M71">
            <v>9</v>
          </cell>
          <cell r="N71">
            <v>9</v>
          </cell>
          <cell r="O71">
            <v>9</v>
          </cell>
          <cell r="P71">
            <v>40.4</v>
          </cell>
          <cell r="Q71">
            <v>40.6</v>
          </cell>
          <cell r="R71">
            <v>40.799999999999997</v>
          </cell>
          <cell r="S71">
            <v>90</v>
          </cell>
          <cell r="T71">
            <v>95</v>
          </cell>
          <cell r="U71">
            <v>96</v>
          </cell>
          <cell r="V71">
            <v>94</v>
          </cell>
          <cell r="W71">
            <v>96</v>
          </cell>
          <cell r="X71">
            <v>97</v>
          </cell>
          <cell r="Y71">
            <v>89</v>
          </cell>
          <cell r="Z71">
            <v>92</v>
          </cell>
          <cell r="AA71">
            <v>93</v>
          </cell>
        </row>
        <row r="72">
          <cell r="B72" t="str">
            <v>Самарская область</v>
          </cell>
          <cell r="C72" t="str">
            <v>да</v>
          </cell>
          <cell r="D72">
            <v>80</v>
          </cell>
          <cell r="E72">
            <v>85</v>
          </cell>
          <cell r="F72">
            <v>90</v>
          </cell>
          <cell r="G72">
            <v>84</v>
          </cell>
          <cell r="H72">
            <v>89</v>
          </cell>
          <cell r="I72">
            <v>94</v>
          </cell>
          <cell r="J72">
            <v>84</v>
          </cell>
          <cell r="K72">
            <v>100</v>
          </cell>
          <cell r="L72">
            <v>100</v>
          </cell>
          <cell r="M72">
            <v>24</v>
          </cell>
          <cell r="N72">
            <v>24</v>
          </cell>
          <cell r="O72">
            <v>24</v>
          </cell>
          <cell r="P72">
            <v>39.4</v>
          </cell>
          <cell r="Q72">
            <v>39.4</v>
          </cell>
          <cell r="R72">
            <v>39.4</v>
          </cell>
          <cell r="S72">
            <v>40</v>
          </cell>
          <cell r="T72">
            <v>50</v>
          </cell>
          <cell r="U72">
            <v>70</v>
          </cell>
          <cell r="V72">
            <v>90</v>
          </cell>
          <cell r="W72">
            <v>90</v>
          </cell>
          <cell r="X72">
            <v>95</v>
          </cell>
          <cell r="Y72">
            <v>63</v>
          </cell>
          <cell r="Z72">
            <v>65</v>
          </cell>
          <cell r="AA72">
            <v>67</v>
          </cell>
        </row>
        <row r="73">
          <cell r="B73" t="str">
            <v>Саратовская область</v>
          </cell>
          <cell r="C73" t="str">
            <v>да</v>
          </cell>
          <cell r="D73">
            <v>80</v>
          </cell>
          <cell r="E73">
            <v>85</v>
          </cell>
          <cell r="F73">
            <v>90</v>
          </cell>
          <cell r="G73">
            <v>84</v>
          </cell>
          <cell r="H73">
            <v>89</v>
          </cell>
          <cell r="I73">
            <v>94</v>
          </cell>
          <cell r="J73" t="str">
            <v>-</v>
          </cell>
          <cell r="K73" t="str">
            <v>-</v>
          </cell>
          <cell r="L73" t="str">
            <v>-</v>
          </cell>
          <cell r="M73">
            <v>18</v>
          </cell>
          <cell r="N73">
            <v>24</v>
          </cell>
          <cell r="O73">
            <v>28</v>
          </cell>
          <cell r="P73">
            <v>40.4</v>
          </cell>
          <cell r="Q73">
            <v>40.6</v>
          </cell>
          <cell r="R73">
            <v>40.799999999999997</v>
          </cell>
          <cell r="S73">
            <v>40</v>
          </cell>
          <cell r="T73">
            <v>50</v>
          </cell>
          <cell r="U73">
            <v>70</v>
          </cell>
          <cell r="V73">
            <v>95</v>
          </cell>
          <cell r="W73">
            <v>95</v>
          </cell>
          <cell r="X73">
            <v>95</v>
          </cell>
          <cell r="Y73">
            <v>35</v>
          </cell>
          <cell r="Z73">
            <v>40</v>
          </cell>
          <cell r="AA73">
            <v>45</v>
          </cell>
        </row>
        <row r="74">
          <cell r="B74" t="str">
            <v>Сахалинская область</v>
          </cell>
          <cell r="C74" t="str">
            <v>да</v>
          </cell>
          <cell r="D74">
            <v>80</v>
          </cell>
          <cell r="E74">
            <v>85</v>
          </cell>
          <cell r="F74">
            <v>90</v>
          </cell>
          <cell r="G74">
            <v>84</v>
          </cell>
          <cell r="H74">
            <v>89</v>
          </cell>
          <cell r="I74">
            <v>94</v>
          </cell>
          <cell r="J74">
            <v>100</v>
          </cell>
          <cell r="K74">
            <v>100</v>
          </cell>
          <cell r="L74">
            <v>100</v>
          </cell>
          <cell r="M74" t="str">
            <v>-</v>
          </cell>
          <cell r="N74">
            <v>30</v>
          </cell>
          <cell r="O74">
            <v>30</v>
          </cell>
          <cell r="P74">
            <v>44.7</v>
          </cell>
          <cell r="Q74">
            <v>47</v>
          </cell>
          <cell r="R74">
            <v>49.4</v>
          </cell>
          <cell r="S74">
            <v>98.9</v>
          </cell>
          <cell r="T74">
            <v>98.9</v>
          </cell>
          <cell r="U74">
            <v>98.9</v>
          </cell>
          <cell r="V74">
            <v>47</v>
          </cell>
          <cell r="W74">
            <v>47</v>
          </cell>
          <cell r="X74">
            <v>47</v>
          </cell>
          <cell r="Y74">
            <v>45</v>
          </cell>
          <cell r="Z74">
            <v>46</v>
          </cell>
          <cell r="AA74">
            <v>46</v>
          </cell>
        </row>
        <row r="75">
          <cell r="B75" t="str">
            <v>Свердловская область</v>
          </cell>
          <cell r="C75" t="str">
            <v>да</v>
          </cell>
          <cell r="D75">
            <v>80</v>
          </cell>
          <cell r="E75">
            <v>85</v>
          </cell>
          <cell r="F75">
            <v>90</v>
          </cell>
          <cell r="G75" t="str">
            <v>86.6</v>
          </cell>
          <cell r="H75">
            <v>89</v>
          </cell>
          <cell r="I75">
            <v>94</v>
          </cell>
          <cell r="J75">
            <v>84</v>
          </cell>
          <cell r="K75">
            <v>100</v>
          </cell>
          <cell r="L75">
            <v>100</v>
          </cell>
          <cell r="M75">
            <v>5</v>
          </cell>
          <cell r="N75">
            <v>6</v>
          </cell>
          <cell r="O75">
            <v>7</v>
          </cell>
          <cell r="P75">
            <v>40.4</v>
          </cell>
          <cell r="Q75">
            <v>40.6</v>
          </cell>
          <cell r="R75">
            <v>40.799999999999997</v>
          </cell>
          <cell r="S75">
            <v>40</v>
          </cell>
          <cell r="T75">
            <v>50</v>
          </cell>
          <cell r="U75">
            <v>70</v>
          </cell>
          <cell r="V75">
            <v>96</v>
          </cell>
          <cell r="W75">
            <v>97</v>
          </cell>
          <cell r="X75">
            <v>97.5</v>
          </cell>
          <cell r="Y75">
            <v>94</v>
          </cell>
          <cell r="Z75">
            <v>95</v>
          </cell>
          <cell r="AA75">
            <v>96</v>
          </cell>
        </row>
        <row r="76">
          <cell r="B76" t="str">
            <v>Смоленская область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Ставропольский край</v>
          </cell>
          <cell r="C77" t="str">
            <v>нет (2)</v>
          </cell>
          <cell r="D77">
            <v>58</v>
          </cell>
          <cell r="E77">
            <v>60</v>
          </cell>
          <cell r="F77">
            <v>65</v>
          </cell>
          <cell r="G77">
            <v>72</v>
          </cell>
          <cell r="H77">
            <v>75</v>
          </cell>
          <cell r="I77">
            <v>80</v>
          </cell>
          <cell r="J77" t="str">
            <v>нет</v>
          </cell>
          <cell r="K77" t="str">
            <v>нет</v>
          </cell>
          <cell r="L77" t="str">
            <v>нет</v>
          </cell>
          <cell r="M77" t="str">
            <v>нет</v>
          </cell>
          <cell r="N77" t="str">
            <v>нет</v>
          </cell>
          <cell r="O77" t="str">
            <v>нет</v>
          </cell>
          <cell r="P77" t="str">
            <v>нет</v>
          </cell>
          <cell r="Q77" t="str">
            <v>нет</v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  <cell r="W77" t="str">
            <v>нет</v>
          </cell>
          <cell r="X77" t="str">
            <v>нет</v>
          </cell>
          <cell r="Y77" t="str">
            <v>нет</v>
          </cell>
          <cell r="Z77" t="str">
            <v>нет</v>
          </cell>
          <cell r="AA77" t="str">
            <v>нет</v>
          </cell>
        </row>
        <row r="78">
          <cell r="B78" t="str">
            <v>Тамбовская область</v>
          </cell>
          <cell r="C78" t="str">
            <v>да</v>
          </cell>
          <cell r="D78">
            <v>80</v>
          </cell>
          <cell r="E78">
            <v>85</v>
          </cell>
          <cell r="F78">
            <v>90</v>
          </cell>
          <cell r="G78">
            <v>84</v>
          </cell>
          <cell r="H78">
            <v>89</v>
          </cell>
          <cell r="I78">
            <v>94</v>
          </cell>
          <cell r="J78">
            <v>93.8</v>
          </cell>
          <cell r="K78">
            <v>100</v>
          </cell>
          <cell r="L78">
            <v>100</v>
          </cell>
          <cell r="M78">
            <v>40</v>
          </cell>
          <cell r="N78">
            <v>46</v>
          </cell>
          <cell r="O78">
            <v>52</v>
          </cell>
          <cell r="P78">
            <v>44.7</v>
          </cell>
          <cell r="Q78">
            <v>47</v>
          </cell>
          <cell r="R78">
            <v>49.4</v>
          </cell>
          <cell r="S78">
            <v>80</v>
          </cell>
          <cell r="T78">
            <v>82.5</v>
          </cell>
          <cell r="U78">
            <v>85</v>
          </cell>
          <cell r="V78">
            <v>92</v>
          </cell>
          <cell r="W78">
            <v>93</v>
          </cell>
          <cell r="X78">
            <v>94</v>
          </cell>
          <cell r="Y78">
            <v>85</v>
          </cell>
          <cell r="Z78">
            <v>95.5</v>
          </cell>
          <cell r="AA78">
            <v>100</v>
          </cell>
        </row>
        <row r="79">
          <cell r="B79" t="str">
            <v>Тверская область</v>
          </cell>
          <cell r="C79" t="str">
            <v>да</v>
          </cell>
          <cell r="D79">
            <v>73.900000000000006</v>
          </cell>
          <cell r="E79">
            <v>74.900000000000006</v>
          </cell>
          <cell r="F79">
            <v>75.900000000000006</v>
          </cell>
          <cell r="G79">
            <v>75.8</v>
          </cell>
          <cell r="H79">
            <v>76.8</v>
          </cell>
          <cell r="I79">
            <v>77.8</v>
          </cell>
          <cell r="J79">
            <v>84</v>
          </cell>
          <cell r="K79">
            <v>100</v>
          </cell>
          <cell r="L79">
            <v>100</v>
          </cell>
          <cell r="M79">
            <v>40</v>
          </cell>
          <cell r="N79">
            <v>60</v>
          </cell>
          <cell r="O79">
            <v>85</v>
          </cell>
          <cell r="P79">
            <v>25</v>
          </cell>
          <cell r="Q79">
            <v>25</v>
          </cell>
          <cell r="R79">
            <v>25</v>
          </cell>
          <cell r="S79">
            <v>60</v>
          </cell>
          <cell r="T79">
            <v>70</v>
          </cell>
          <cell r="U79">
            <v>75</v>
          </cell>
          <cell r="V79">
            <v>70</v>
          </cell>
          <cell r="W79">
            <v>80</v>
          </cell>
          <cell r="X79">
            <v>85</v>
          </cell>
          <cell r="Y79">
            <v>90</v>
          </cell>
          <cell r="Z79">
            <v>93</v>
          </cell>
          <cell r="AA79">
            <v>100</v>
          </cell>
        </row>
        <row r="80">
          <cell r="B80" t="str">
            <v>Томская область</v>
          </cell>
          <cell r="C80" t="str">
            <v>да</v>
          </cell>
          <cell r="D80">
            <v>80</v>
          </cell>
          <cell r="E80">
            <v>85</v>
          </cell>
          <cell r="F80">
            <v>90</v>
          </cell>
          <cell r="G80">
            <v>84</v>
          </cell>
          <cell r="H80">
            <v>89</v>
          </cell>
          <cell r="I80">
            <v>94</v>
          </cell>
          <cell r="J80">
            <v>90.6</v>
          </cell>
          <cell r="K80">
            <v>100</v>
          </cell>
          <cell r="L80">
            <v>100</v>
          </cell>
          <cell r="M80">
            <v>25</v>
          </cell>
          <cell r="N80">
            <v>28</v>
          </cell>
          <cell r="O80">
            <v>27</v>
          </cell>
          <cell r="P80">
            <v>21</v>
          </cell>
          <cell r="Q80">
            <v>21.5</v>
          </cell>
          <cell r="R80">
            <v>22</v>
          </cell>
          <cell r="S80">
            <v>86</v>
          </cell>
          <cell r="T80">
            <v>88.5</v>
          </cell>
          <cell r="U80">
            <v>89.5</v>
          </cell>
          <cell r="V80">
            <v>85</v>
          </cell>
          <cell r="W80">
            <v>87</v>
          </cell>
          <cell r="X80">
            <v>88</v>
          </cell>
          <cell r="Y80">
            <v>62.7</v>
          </cell>
          <cell r="Z80">
            <v>66.900000000000006</v>
          </cell>
          <cell r="AA80">
            <v>68.900000000000006</v>
          </cell>
        </row>
        <row r="81">
          <cell r="B81" t="str">
            <v>Тульская область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B82" t="str">
            <v>Тюменская область</v>
          </cell>
          <cell r="C82" t="str">
            <v>нет (5)</v>
          </cell>
          <cell r="D82">
            <v>80</v>
          </cell>
          <cell r="E82">
            <v>85</v>
          </cell>
          <cell r="F82">
            <v>90</v>
          </cell>
          <cell r="G82">
            <v>84</v>
          </cell>
          <cell r="H82">
            <v>89</v>
          </cell>
          <cell r="I82">
            <v>94</v>
          </cell>
          <cell r="J82" t="str">
            <v>нет</v>
          </cell>
          <cell r="K82" t="str">
            <v>нет</v>
          </cell>
          <cell r="L82" t="str">
            <v>нет</v>
          </cell>
          <cell r="M82">
            <v>65</v>
          </cell>
          <cell r="N82">
            <v>70</v>
          </cell>
          <cell r="O82">
            <v>75</v>
          </cell>
          <cell r="P82" t="str">
            <v>нет</v>
          </cell>
          <cell r="Q82" t="str">
            <v>нет</v>
          </cell>
          <cell r="R82" t="str">
            <v>нет</v>
          </cell>
          <cell r="S82">
            <v>97</v>
          </cell>
          <cell r="T82">
            <v>97</v>
          </cell>
          <cell r="U82">
            <v>98</v>
          </cell>
          <cell r="V82" t="str">
            <v>нет</v>
          </cell>
          <cell r="W82" t="str">
            <v>нет</v>
          </cell>
          <cell r="X82" t="str">
            <v>нет</v>
          </cell>
          <cell r="Y82">
            <v>72</v>
          </cell>
          <cell r="Z82">
            <v>74</v>
          </cell>
          <cell r="AA82">
            <v>75</v>
          </cell>
        </row>
        <row r="83">
          <cell r="B83" t="str">
            <v>Удмуртская Республика</v>
          </cell>
          <cell r="C83" t="str">
            <v>да</v>
          </cell>
          <cell r="D83" t="str">
            <v>нет</v>
          </cell>
          <cell r="E83" t="str">
            <v>нет</v>
          </cell>
          <cell r="F83" t="str">
            <v>нет</v>
          </cell>
          <cell r="G83" t="str">
            <v>нет</v>
          </cell>
          <cell r="H83" t="str">
            <v>нет</v>
          </cell>
          <cell r="I83" t="str">
            <v>нет</v>
          </cell>
          <cell r="J83" t="str">
            <v>нет</v>
          </cell>
          <cell r="K83" t="str">
            <v>нет</v>
          </cell>
          <cell r="L83" t="str">
            <v>нет</v>
          </cell>
          <cell r="M83" t="str">
            <v>нет</v>
          </cell>
          <cell r="N83" t="str">
            <v>нет</v>
          </cell>
          <cell r="O83" t="str">
            <v>нет</v>
          </cell>
          <cell r="P83" t="str">
            <v>нет</v>
          </cell>
          <cell r="Q83" t="str">
            <v>нет</v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  <cell r="W83" t="str">
            <v>нет</v>
          </cell>
          <cell r="X83" t="str">
            <v>нет</v>
          </cell>
          <cell r="Y83" t="str">
            <v>нет</v>
          </cell>
          <cell r="Z83" t="str">
            <v>нет</v>
          </cell>
          <cell r="AA83" t="str">
            <v>нет</v>
          </cell>
        </row>
        <row r="84">
          <cell r="B84" t="str">
            <v>Ульяновская область</v>
          </cell>
          <cell r="C84" t="str">
            <v>да</v>
          </cell>
          <cell r="D84">
            <v>80</v>
          </cell>
          <cell r="E84">
            <v>85</v>
          </cell>
          <cell r="F84">
            <v>90</v>
          </cell>
          <cell r="G84">
            <v>84</v>
          </cell>
          <cell r="H84">
            <v>89</v>
          </cell>
          <cell r="I84">
            <v>94</v>
          </cell>
          <cell r="J84">
            <v>75</v>
          </cell>
          <cell r="K84">
            <v>85</v>
          </cell>
          <cell r="L84">
            <v>90</v>
          </cell>
          <cell r="M84">
            <v>55</v>
          </cell>
          <cell r="N84">
            <v>75</v>
          </cell>
          <cell r="O84">
            <v>85</v>
          </cell>
          <cell r="P84">
            <v>40.4</v>
          </cell>
          <cell r="Q84">
            <v>40.6</v>
          </cell>
          <cell r="R84">
            <v>40.799999999999997</v>
          </cell>
          <cell r="S84">
            <v>70</v>
          </cell>
          <cell r="T84">
            <v>75</v>
          </cell>
          <cell r="U84">
            <v>80</v>
          </cell>
          <cell r="V84">
            <v>90</v>
          </cell>
          <cell r="W84">
            <v>92</v>
          </cell>
          <cell r="X84">
            <v>93</v>
          </cell>
          <cell r="Y84">
            <v>94</v>
          </cell>
          <cell r="Z84">
            <v>95</v>
          </cell>
          <cell r="AA84">
            <v>96</v>
          </cell>
        </row>
        <row r="85">
          <cell r="B85" t="str">
            <v>Хабаровский край</v>
          </cell>
          <cell r="C85" t="str">
            <v>нет</v>
          </cell>
          <cell r="D85" t="str">
            <v>нет</v>
          </cell>
          <cell r="E85" t="str">
            <v>нет</v>
          </cell>
          <cell r="F85" t="str">
            <v>нет</v>
          </cell>
          <cell r="G85" t="str">
            <v>нет</v>
          </cell>
          <cell r="H85" t="str">
            <v>нет</v>
          </cell>
          <cell r="I85" t="str">
            <v>нет</v>
          </cell>
          <cell r="J85" t="str">
            <v>нет</v>
          </cell>
          <cell r="K85" t="str">
            <v>нет</v>
          </cell>
          <cell r="L85" t="str">
            <v>нет</v>
          </cell>
          <cell r="M85" t="str">
            <v>нет</v>
          </cell>
          <cell r="N85" t="str">
            <v>нет</v>
          </cell>
          <cell r="O85" t="str">
            <v>нет</v>
          </cell>
          <cell r="P85" t="str">
            <v>нет</v>
          </cell>
          <cell r="Q85" t="str">
            <v>нет</v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  <cell r="W85" t="str">
            <v>нет</v>
          </cell>
          <cell r="X85" t="str">
            <v>нет</v>
          </cell>
          <cell r="Y85" t="str">
            <v>нет</v>
          </cell>
          <cell r="Z85" t="str">
            <v>нет</v>
          </cell>
          <cell r="AA85" t="str">
            <v>нет</v>
          </cell>
        </row>
        <row r="86">
          <cell r="B86" t="str">
            <v>Ханты-Мансийский автономный округ – Югра</v>
          </cell>
          <cell r="C86" t="str">
            <v>да</v>
          </cell>
          <cell r="D86">
            <v>98.5</v>
          </cell>
          <cell r="E86">
            <v>98.5</v>
          </cell>
          <cell r="F86">
            <v>98.5</v>
          </cell>
          <cell r="G86">
            <v>100</v>
          </cell>
          <cell r="H86">
            <v>100</v>
          </cell>
          <cell r="I86">
            <v>100</v>
          </cell>
          <cell r="J86">
            <v>70</v>
          </cell>
          <cell r="K86">
            <v>71</v>
          </cell>
          <cell r="L86">
            <v>72</v>
          </cell>
          <cell r="M86">
            <v>250</v>
          </cell>
          <cell r="N86">
            <v>300</v>
          </cell>
          <cell r="O86">
            <v>350</v>
          </cell>
          <cell r="P86">
            <v>35</v>
          </cell>
          <cell r="Q86">
            <v>35.5</v>
          </cell>
          <cell r="R86">
            <v>36</v>
          </cell>
          <cell r="S86">
            <v>95</v>
          </cell>
          <cell r="T86">
            <v>95.2</v>
          </cell>
          <cell r="U86">
            <v>95.2</v>
          </cell>
          <cell r="V86">
            <v>100</v>
          </cell>
          <cell r="W86">
            <v>100</v>
          </cell>
          <cell r="X86">
            <v>100</v>
          </cell>
          <cell r="Y86">
            <v>97</v>
          </cell>
          <cell r="Z86">
            <v>98</v>
          </cell>
          <cell r="AA86">
            <v>99</v>
          </cell>
        </row>
        <row r="87">
          <cell r="B87" t="str">
            <v>Челябинская область</v>
          </cell>
          <cell r="C87" t="str">
            <v>да</v>
          </cell>
          <cell r="D87">
            <v>80</v>
          </cell>
          <cell r="E87">
            <v>85</v>
          </cell>
          <cell r="F87">
            <v>90</v>
          </cell>
          <cell r="G87">
            <v>84</v>
          </cell>
          <cell r="H87">
            <v>89</v>
          </cell>
          <cell r="I87">
            <v>94</v>
          </cell>
          <cell r="J87">
            <v>84</v>
          </cell>
          <cell r="K87">
            <v>100</v>
          </cell>
          <cell r="L87">
            <v>100</v>
          </cell>
          <cell r="M87">
            <v>24</v>
          </cell>
          <cell r="N87">
            <v>24</v>
          </cell>
          <cell r="O87">
            <v>24</v>
          </cell>
          <cell r="P87">
            <v>24.5</v>
          </cell>
          <cell r="Q87">
            <v>24.7</v>
          </cell>
          <cell r="R87">
            <v>25</v>
          </cell>
          <cell r="S87">
            <v>40</v>
          </cell>
          <cell r="T87">
            <v>50</v>
          </cell>
          <cell r="U87">
            <v>70</v>
          </cell>
          <cell r="V87">
            <v>94</v>
          </cell>
          <cell r="W87">
            <v>95</v>
          </cell>
          <cell r="X87">
            <v>96</v>
          </cell>
          <cell r="Y87">
            <v>50</v>
          </cell>
          <cell r="Z87">
            <v>50</v>
          </cell>
          <cell r="AA87">
            <v>50</v>
          </cell>
        </row>
        <row r="88">
          <cell r="B88" t="str">
            <v>Чеченская Республика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B89" t="str">
            <v>Чувашская Республика</v>
          </cell>
          <cell r="C89">
            <v>0</v>
          </cell>
          <cell r="D89">
            <v>82</v>
          </cell>
          <cell r="E89">
            <v>85</v>
          </cell>
          <cell r="F89">
            <v>90</v>
          </cell>
          <cell r="G89">
            <v>87</v>
          </cell>
          <cell r="H89">
            <v>89</v>
          </cell>
          <cell r="I89">
            <v>94</v>
          </cell>
          <cell r="J89">
            <v>84</v>
          </cell>
          <cell r="K89">
            <v>100</v>
          </cell>
          <cell r="L89">
            <v>100</v>
          </cell>
          <cell r="M89">
            <v>10</v>
          </cell>
          <cell r="N89">
            <v>15</v>
          </cell>
          <cell r="O89">
            <v>20</v>
          </cell>
          <cell r="P89">
            <v>44.7</v>
          </cell>
          <cell r="Q89">
            <v>47</v>
          </cell>
          <cell r="R89">
            <v>49.4</v>
          </cell>
          <cell r="S89">
            <v>98</v>
          </cell>
          <cell r="T89">
            <v>98</v>
          </cell>
          <cell r="U89">
            <v>98</v>
          </cell>
          <cell r="V89">
            <v>98</v>
          </cell>
          <cell r="W89">
            <v>98</v>
          </cell>
          <cell r="X89">
            <v>98</v>
          </cell>
          <cell r="Y89">
            <v>40</v>
          </cell>
          <cell r="Z89">
            <v>40</v>
          </cell>
          <cell r="AA89">
            <v>40</v>
          </cell>
        </row>
        <row r="90">
          <cell r="B90" t="str">
            <v>Чукотский автономный округ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B91" t="str">
            <v>Ямало-Ненецкий АО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B92" t="str">
            <v>Ярославская область</v>
          </cell>
          <cell r="C92" t="str">
            <v>да</v>
          </cell>
          <cell r="D92">
            <v>80</v>
          </cell>
          <cell r="E92">
            <v>85</v>
          </cell>
          <cell r="F92">
            <v>90</v>
          </cell>
          <cell r="G92">
            <v>84</v>
          </cell>
          <cell r="H92">
            <v>89</v>
          </cell>
          <cell r="I92">
            <v>94</v>
          </cell>
          <cell r="J92">
            <v>84</v>
          </cell>
          <cell r="K92">
            <v>100</v>
          </cell>
          <cell r="L92">
            <v>100</v>
          </cell>
          <cell r="M92">
            <v>42</v>
          </cell>
          <cell r="N92">
            <v>62</v>
          </cell>
          <cell r="O92">
            <v>72</v>
          </cell>
          <cell r="P92">
            <v>40.4</v>
          </cell>
          <cell r="Q92">
            <v>40.6</v>
          </cell>
          <cell r="R92">
            <v>40.799999999999997</v>
          </cell>
          <cell r="S92">
            <v>40</v>
          </cell>
          <cell r="T92">
            <v>50</v>
          </cell>
          <cell r="U92">
            <v>70</v>
          </cell>
          <cell r="V92">
            <v>85</v>
          </cell>
          <cell r="W92">
            <v>90</v>
          </cell>
          <cell r="X92">
            <v>90</v>
          </cell>
          <cell r="Y92">
            <v>52</v>
          </cell>
          <cell r="Z92">
            <v>68</v>
          </cell>
          <cell r="AA92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tabSelected="1" view="pageBreakPreview" zoomScale="70" zoomScaleNormal="50" zoomScaleSheetLayoutView="70" workbookViewId="0">
      <pane xSplit="2" ySplit="5" topLeftCell="C42" activePane="bottomRight" state="frozen"/>
      <selection pane="topRight" activeCell="C1" sqref="C1"/>
      <selection pane="bottomLeft" activeCell="A7" sqref="A7"/>
      <selection pane="bottomRight" activeCell="J52" sqref="J52"/>
    </sheetView>
  </sheetViews>
  <sheetFormatPr defaultColWidth="9.140625" defaultRowHeight="12.75"/>
  <cols>
    <col min="1" max="1" width="5.42578125" style="1" customWidth="1"/>
    <col min="2" max="2" width="42" style="3" customWidth="1"/>
    <col min="3" max="3" width="28.7109375" style="3" customWidth="1"/>
    <col min="4" max="12" width="10.7109375" style="2" customWidth="1"/>
    <col min="13" max="13" width="11.85546875" style="2" customWidth="1"/>
    <col min="14" max="14" width="12.7109375" style="2" customWidth="1"/>
    <col min="15" max="15" width="11" style="2" customWidth="1"/>
    <col min="16" max="16" width="12" style="2" customWidth="1"/>
    <col min="17" max="17" width="12.85546875" style="2" customWidth="1"/>
    <col min="18" max="19" width="11.140625" style="2" customWidth="1"/>
    <col min="20" max="20" width="11.42578125" style="2" customWidth="1"/>
    <col min="21" max="21" width="11.85546875" style="2" customWidth="1"/>
    <col min="22" max="22" width="11.7109375" style="2" customWidth="1"/>
    <col min="23" max="23" width="11.140625" style="2" customWidth="1"/>
    <col min="24" max="24" width="11.85546875" style="2" customWidth="1"/>
    <col min="25" max="27" width="16.7109375" style="2" customWidth="1"/>
    <col min="28" max="28" width="31.140625" style="2" customWidth="1"/>
    <col min="29" max="29" width="31.140625" style="5" customWidth="1"/>
    <col min="30" max="30" width="31.140625" style="4" customWidth="1"/>
    <col min="31" max="38" width="31.140625" style="1" customWidth="1"/>
    <col min="39" max="16384" width="9.140625" style="1"/>
  </cols>
  <sheetData>
    <row r="1" spans="1:39" ht="48" customHeight="1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/>
      <c r="AC1"/>
      <c r="AD1"/>
      <c r="AE1"/>
      <c r="AF1"/>
      <c r="AG1"/>
      <c r="AH1"/>
      <c r="AI1"/>
      <c r="AJ1"/>
      <c r="AK1"/>
      <c r="AL1"/>
      <c r="AM1"/>
    </row>
    <row r="2" spans="1:39" ht="292.5" customHeight="1">
      <c r="A2" s="70" t="s">
        <v>0</v>
      </c>
      <c r="B2" s="70" t="s">
        <v>10</v>
      </c>
      <c r="C2" s="70" t="s">
        <v>11</v>
      </c>
      <c r="D2" s="73" t="s">
        <v>5</v>
      </c>
      <c r="E2" s="74"/>
      <c r="F2" s="75"/>
      <c r="G2" s="73" t="s">
        <v>6</v>
      </c>
      <c r="H2" s="74"/>
      <c r="I2" s="75"/>
      <c r="J2" s="73" t="s">
        <v>1</v>
      </c>
      <c r="K2" s="74"/>
      <c r="L2" s="75"/>
      <c r="M2" s="65" t="s">
        <v>8</v>
      </c>
      <c r="N2" s="66"/>
      <c r="O2" s="67"/>
      <c r="P2" s="65" t="s">
        <v>2</v>
      </c>
      <c r="Q2" s="66"/>
      <c r="R2" s="67"/>
      <c r="S2" s="65" t="s">
        <v>9</v>
      </c>
      <c r="T2" s="66"/>
      <c r="U2" s="67"/>
      <c r="V2" s="65" t="s">
        <v>3</v>
      </c>
      <c r="W2" s="68"/>
      <c r="X2" s="69"/>
      <c r="Y2" s="65" t="s">
        <v>4</v>
      </c>
      <c r="Z2" s="66"/>
      <c r="AA2" s="67"/>
      <c r="AB2"/>
      <c r="AC2"/>
      <c r="AD2"/>
      <c r="AE2"/>
      <c r="AF2"/>
      <c r="AG2"/>
      <c r="AH2"/>
      <c r="AI2"/>
      <c r="AJ2"/>
      <c r="AK2"/>
      <c r="AL2"/>
      <c r="AM2"/>
    </row>
    <row r="3" spans="1:39" ht="49.5" customHeight="1">
      <c r="A3" s="71"/>
      <c r="B3" s="71"/>
      <c r="C3" s="76"/>
      <c r="D3" s="8" t="s">
        <v>7</v>
      </c>
      <c r="E3" s="8" t="s">
        <v>12</v>
      </c>
      <c r="F3" s="8" t="s">
        <v>14</v>
      </c>
      <c r="G3" s="8" t="s">
        <v>7</v>
      </c>
      <c r="H3" s="8" t="s">
        <v>12</v>
      </c>
      <c r="I3" s="8" t="s">
        <v>14</v>
      </c>
      <c r="J3" s="8" t="s">
        <v>7</v>
      </c>
      <c r="K3" s="8" t="s">
        <v>12</v>
      </c>
      <c r="L3" s="8" t="s">
        <v>14</v>
      </c>
      <c r="M3" s="77" t="s">
        <v>15</v>
      </c>
      <c r="N3" s="77" t="s">
        <v>12</v>
      </c>
      <c r="O3" s="77" t="s">
        <v>14</v>
      </c>
      <c r="P3" s="6" t="s">
        <v>7</v>
      </c>
      <c r="Q3" s="6" t="s">
        <v>12</v>
      </c>
      <c r="R3" s="6" t="s">
        <v>14</v>
      </c>
      <c r="S3" s="6" t="s">
        <v>7</v>
      </c>
      <c r="T3" s="6" t="s">
        <v>16</v>
      </c>
      <c r="U3" s="6" t="s">
        <v>14</v>
      </c>
      <c r="V3" s="77" t="s">
        <v>15</v>
      </c>
      <c r="W3" s="77" t="s">
        <v>16</v>
      </c>
      <c r="X3" s="77" t="s">
        <v>14</v>
      </c>
      <c r="Y3" s="77" t="s">
        <v>7</v>
      </c>
      <c r="Z3" s="77" t="s">
        <v>12</v>
      </c>
      <c r="AA3" s="77" t="s">
        <v>14</v>
      </c>
      <c r="AB3"/>
      <c r="AC3"/>
      <c r="AD3"/>
      <c r="AE3"/>
      <c r="AF3"/>
      <c r="AG3"/>
      <c r="AH3"/>
      <c r="AI3"/>
      <c r="AJ3"/>
      <c r="AK3"/>
      <c r="AL3"/>
      <c r="AM3"/>
    </row>
    <row r="4" spans="1:39" ht="49.5" customHeight="1">
      <c r="A4" s="72"/>
      <c r="B4" s="72"/>
      <c r="C4" s="72"/>
      <c r="D4" s="8">
        <v>80</v>
      </c>
      <c r="E4" s="8">
        <v>85</v>
      </c>
      <c r="F4" s="8">
        <v>90</v>
      </c>
      <c r="G4" s="8">
        <v>84</v>
      </c>
      <c r="H4" s="8">
        <v>89</v>
      </c>
      <c r="I4" s="8">
        <v>94</v>
      </c>
      <c r="J4" s="8">
        <v>66</v>
      </c>
      <c r="K4" s="8">
        <v>84</v>
      </c>
      <c r="L4" s="8">
        <v>100</v>
      </c>
      <c r="M4" s="78"/>
      <c r="N4" s="78"/>
      <c r="O4" s="78"/>
      <c r="P4" s="10">
        <v>40.4</v>
      </c>
      <c r="Q4" s="10">
        <v>40.6</v>
      </c>
      <c r="R4" s="10">
        <v>40.799999999999997</v>
      </c>
      <c r="S4" s="28">
        <v>40</v>
      </c>
      <c r="T4" s="28">
        <v>50</v>
      </c>
      <c r="U4" s="28">
        <v>70</v>
      </c>
      <c r="V4" s="81"/>
      <c r="W4" s="81"/>
      <c r="X4" s="81"/>
      <c r="Y4" s="81"/>
      <c r="Z4" s="81"/>
      <c r="AA4" s="81"/>
      <c r="AB4"/>
      <c r="AC4"/>
      <c r="AD4"/>
      <c r="AE4"/>
      <c r="AF4"/>
      <c r="AG4"/>
      <c r="AH4"/>
      <c r="AI4"/>
      <c r="AJ4"/>
      <c r="AK4"/>
      <c r="AL4"/>
      <c r="AM4"/>
    </row>
    <row r="5" spans="1:39" ht="18.75">
      <c r="A5" s="7">
        <v>1</v>
      </c>
      <c r="B5" s="7">
        <v>2</v>
      </c>
      <c r="C5" s="9">
        <v>3</v>
      </c>
      <c r="D5" s="62">
        <v>4</v>
      </c>
      <c r="E5" s="63"/>
      <c r="F5" s="64"/>
      <c r="G5" s="62">
        <v>5</v>
      </c>
      <c r="H5" s="63"/>
      <c r="I5" s="64"/>
      <c r="J5" s="62">
        <v>6</v>
      </c>
      <c r="K5" s="63"/>
      <c r="L5" s="64"/>
      <c r="M5" s="62">
        <v>7</v>
      </c>
      <c r="N5" s="63"/>
      <c r="O5" s="64"/>
      <c r="P5" s="62">
        <v>8</v>
      </c>
      <c r="Q5" s="63"/>
      <c r="R5" s="64"/>
      <c r="S5" s="62">
        <v>9</v>
      </c>
      <c r="T5" s="63"/>
      <c r="U5" s="64"/>
      <c r="V5" s="62">
        <v>10</v>
      </c>
      <c r="W5" s="63"/>
      <c r="X5" s="64"/>
      <c r="Y5" s="62">
        <v>11</v>
      </c>
      <c r="Z5" s="63"/>
      <c r="AA5" s="64"/>
      <c r="AB5"/>
      <c r="AC5"/>
      <c r="AD5"/>
      <c r="AE5"/>
      <c r="AF5"/>
      <c r="AG5"/>
      <c r="AH5"/>
      <c r="AI5"/>
      <c r="AJ5"/>
      <c r="AK5"/>
      <c r="AL5"/>
      <c r="AM5"/>
    </row>
    <row r="6" spans="1:39" ht="25.5">
      <c r="A6" s="11">
        <v>1</v>
      </c>
      <c r="B6" s="14" t="s">
        <v>17</v>
      </c>
      <c r="C6" s="54" t="s">
        <v>85</v>
      </c>
      <c r="D6" s="55">
        <v>80</v>
      </c>
      <c r="E6" s="55">
        <v>85</v>
      </c>
      <c r="F6" s="55">
        <v>90</v>
      </c>
      <c r="G6" s="55">
        <v>84</v>
      </c>
      <c r="H6" s="55">
        <v>89</v>
      </c>
      <c r="I6" s="55">
        <v>94</v>
      </c>
      <c r="J6" s="55" t="s">
        <v>88</v>
      </c>
      <c r="K6" s="55" t="s">
        <v>88</v>
      </c>
      <c r="L6" s="55" t="s">
        <v>88</v>
      </c>
      <c r="M6" s="56">
        <v>10</v>
      </c>
      <c r="N6" s="56">
        <v>12</v>
      </c>
      <c r="O6" s="56">
        <v>14</v>
      </c>
      <c r="P6" s="56">
        <v>40.4</v>
      </c>
      <c r="Q6" s="56">
        <v>40.6</v>
      </c>
      <c r="R6" s="56">
        <v>40.799999999999997</v>
      </c>
      <c r="S6" s="56">
        <v>40</v>
      </c>
      <c r="T6" s="56">
        <v>50</v>
      </c>
      <c r="U6" s="56">
        <v>70</v>
      </c>
      <c r="V6" s="56">
        <v>55</v>
      </c>
      <c r="W6" s="56">
        <v>60</v>
      </c>
      <c r="X6" s="56">
        <v>65</v>
      </c>
      <c r="Y6" s="56">
        <v>80</v>
      </c>
      <c r="Z6" s="56">
        <v>90</v>
      </c>
      <c r="AA6" s="56">
        <v>93</v>
      </c>
      <c r="AB6"/>
      <c r="AC6"/>
      <c r="AD6"/>
      <c r="AE6"/>
      <c r="AF6"/>
      <c r="AG6"/>
      <c r="AH6"/>
      <c r="AI6"/>
      <c r="AJ6"/>
      <c r="AK6"/>
      <c r="AL6"/>
      <c r="AM6"/>
    </row>
    <row r="7" spans="1:39" ht="15">
      <c r="A7" s="13">
        <v>2</v>
      </c>
      <c r="B7" s="14" t="s">
        <v>18</v>
      </c>
      <c r="C7" s="54" t="s">
        <v>85</v>
      </c>
      <c r="D7" s="55">
        <v>80</v>
      </c>
      <c r="E7" s="55">
        <v>85</v>
      </c>
      <c r="F7" s="55">
        <v>90</v>
      </c>
      <c r="G7" s="55">
        <v>84</v>
      </c>
      <c r="H7" s="55">
        <v>89</v>
      </c>
      <c r="I7" s="55">
        <v>94</v>
      </c>
      <c r="J7" s="55">
        <v>84</v>
      </c>
      <c r="K7" s="55">
        <v>100</v>
      </c>
      <c r="L7" s="55">
        <v>100</v>
      </c>
      <c r="M7" s="56">
        <v>3</v>
      </c>
      <c r="N7" s="56">
        <v>10</v>
      </c>
      <c r="O7" s="56">
        <v>10</v>
      </c>
      <c r="P7" s="56">
        <v>40.700000000000003</v>
      </c>
      <c r="Q7" s="56">
        <v>40.6</v>
      </c>
      <c r="R7" s="56">
        <v>40.799999999999997</v>
      </c>
      <c r="S7" s="56">
        <v>40</v>
      </c>
      <c r="T7" s="56">
        <v>50</v>
      </c>
      <c r="U7" s="56">
        <v>70</v>
      </c>
      <c r="V7" s="56">
        <v>40</v>
      </c>
      <c r="W7" s="56">
        <v>50</v>
      </c>
      <c r="X7" s="56">
        <v>70</v>
      </c>
      <c r="Y7" s="56">
        <v>52</v>
      </c>
      <c r="Z7" s="56">
        <v>53</v>
      </c>
      <c r="AA7" s="56">
        <v>53</v>
      </c>
      <c r="AB7"/>
      <c r="AC7"/>
      <c r="AD7"/>
      <c r="AE7"/>
      <c r="AF7"/>
      <c r="AG7"/>
      <c r="AH7"/>
      <c r="AI7"/>
      <c r="AJ7"/>
      <c r="AK7"/>
      <c r="AL7"/>
      <c r="AM7"/>
    </row>
    <row r="8" spans="1:39" s="20" customFormat="1" ht="25.5">
      <c r="A8" s="11">
        <v>3</v>
      </c>
      <c r="B8" s="14" t="s">
        <v>19</v>
      </c>
      <c r="C8" s="57" t="s">
        <v>87</v>
      </c>
      <c r="D8" s="55" t="s">
        <v>88</v>
      </c>
      <c r="E8" s="55">
        <v>74.900000000000006</v>
      </c>
      <c r="F8" s="55">
        <v>75.599999999999994</v>
      </c>
      <c r="G8" s="55" t="s">
        <v>88</v>
      </c>
      <c r="H8" s="55">
        <v>76.8</v>
      </c>
      <c r="I8" s="55">
        <v>77.2</v>
      </c>
      <c r="J8" s="55" t="s">
        <v>88</v>
      </c>
      <c r="K8" s="55">
        <v>100</v>
      </c>
      <c r="L8" s="55">
        <v>100</v>
      </c>
      <c r="M8" s="58" t="s">
        <v>92</v>
      </c>
      <c r="N8" s="58" t="s">
        <v>92</v>
      </c>
      <c r="O8" s="58" t="s">
        <v>92</v>
      </c>
      <c r="P8" s="58" t="s">
        <v>88</v>
      </c>
      <c r="Q8" s="59">
        <v>32</v>
      </c>
      <c r="R8" s="59">
        <v>34</v>
      </c>
      <c r="S8" s="60">
        <v>30</v>
      </c>
      <c r="T8" s="60">
        <v>31</v>
      </c>
      <c r="U8" s="60">
        <v>32</v>
      </c>
      <c r="V8" s="58" t="s">
        <v>92</v>
      </c>
      <c r="W8" s="58" t="s">
        <v>92</v>
      </c>
      <c r="X8" s="58" t="s">
        <v>92</v>
      </c>
      <c r="Y8" s="58" t="s">
        <v>92</v>
      </c>
      <c r="Z8" s="58" t="s">
        <v>92</v>
      </c>
      <c r="AA8" s="58" t="s">
        <v>92</v>
      </c>
      <c r="AB8"/>
      <c r="AC8"/>
      <c r="AD8"/>
      <c r="AE8"/>
      <c r="AF8"/>
      <c r="AG8"/>
      <c r="AH8"/>
      <c r="AI8"/>
      <c r="AJ8"/>
      <c r="AK8"/>
      <c r="AL8"/>
      <c r="AM8"/>
    </row>
    <row r="9" spans="1:39" ht="25.5">
      <c r="A9" s="13">
        <v>4</v>
      </c>
      <c r="B9" s="14" t="s">
        <v>20</v>
      </c>
      <c r="C9" s="54" t="s">
        <v>87</v>
      </c>
      <c r="D9" s="55">
        <v>75</v>
      </c>
      <c r="E9" s="55">
        <v>80</v>
      </c>
      <c r="F9" s="55">
        <v>85</v>
      </c>
      <c r="G9" s="55">
        <v>84</v>
      </c>
      <c r="H9" s="55">
        <v>89</v>
      </c>
      <c r="I9" s="55">
        <v>94</v>
      </c>
      <c r="J9" s="55">
        <v>84</v>
      </c>
      <c r="K9" s="55">
        <v>100</v>
      </c>
      <c r="L9" s="55">
        <v>100</v>
      </c>
      <c r="M9" s="58" t="s">
        <v>92</v>
      </c>
      <c r="N9" s="58" t="s">
        <v>92</v>
      </c>
      <c r="O9" s="58" t="s">
        <v>92</v>
      </c>
      <c r="P9" s="56">
        <v>40.4</v>
      </c>
      <c r="Q9" s="56">
        <v>40.6</v>
      </c>
      <c r="R9" s="56">
        <v>40.799999999999997</v>
      </c>
      <c r="S9" s="60">
        <v>40</v>
      </c>
      <c r="T9" s="60">
        <v>50</v>
      </c>
      <c r="U9" s="60">
        <v>70</v>
      </c>
      <c r="V9" s="56">
        <v>90</v>
      </c>
      <c r="W9" s="56">
        <v>90</v>
      </c>
      <c r="X9" s="56">
        <v>90</v>
      </c>
      <c r="Y9" s="56">
        <v>100</v>
      </c>
      <c r="Z9" s="56">
        <v>100</v>
      </c>
      <c r="AA9" s="56">
        <v>100</v>
      </c>
      <c r="AB9"/>
      <c r="AC9"/>
      <c r="AD9"/>
      <c r="AE9"/>
      <c r="AF9"/>
      <c r="AG9"/>
      <c r="AH9"/>
      <c r="AI9"/>
      <c r="AJ9"/>
      <c r="AK9"/>
      <c r="AL9"/>
      <c r="AM9"/>
    </row>
    <row r="10" spans="1:39" ht="15">
      <c r="A10" s="11">
        <v>5</v>
      </c>
      <c r="B10" s="14" t="s">
        <v>21</v>
      </c>
      <c r="C10" s="54" t="s">
        <v>85</v>
      </c>
      <c r="D10" s="55">
        <v>72.900000000000006</v>
      </c>
      <c r="E10" s="55">
        <v>73.900000000000006</v>
      </c>
      <c r="F10" s="55">
        <v>74.900000000000006</v>
      </c>
      <c r="G10" s="55">
        <v>74.8</v>
      </c>
      <c r="H10" s="55">
        <v>75.8</v>
      </c>
      <c r="I10" s="55">
        <v>76.8</v>
      </c>
      <c r="J10" s="55">
        <v>66</v>
      </c>
      <c r="K10" s="55">
        <v>84</v>
      </c>
      <c r="L10" s="55">
        <v>100</v>
      </c>
      <c r="M10" s="56">
        <v>0</v>
      </c>
      <c r="N10" s="56">
        <v>5</v>
      </c>
      <c r="O10" s="56">
        <v>7</v>
      </c>
      <c r="P10" s="56">
        <v>42.3</v>
      </c>
      <c r="Q10" s="56">
        <v>44.7</v>
      </c>
      <c r="R10" s="56">
        <v>47</v>
      </c>
      <c r="S10" s="60">
        <v>38.5</v>
      </c>
      <c r="T10" s="60">
        <v>39.5</v>
      </c>
      <c r="U10" s="60">
        <v>40.5</v>
      </c>
      <c r="V10" s="56">
        <v>89.5</v>
      </c>
      <c r="W10" s="56">
        <v>96.5</v>
      </c>
      <c r="X10" s="56">
        <v>100</v>
      </c>
      <c r="Y10" s="56">
        <v>8.9</v>
      </c>
      <c r="Z10" s="56">
        <v>9.9</v>
      </c>
      <c r="AA10" s="56">
        <v>10.9</v>
      </c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25.5">
      <c r="A11" s="13">
        <v>6</v>
      </c>
      <c r="B11" s="14" t="s">
        <v>22</v>
      </c>
      <c r="C11" s="54" t="s">
        <v>87</v>
      </c>
      <c r="D11" s="55">
        <v>80</v>
      </c>
      <c r="E11" s="55">
        <v>85</v>
      </c>
      <c r="F11" s="55">
        <v>90</v>
      </c>
      <c r="G11" s="55">
        <v>84</v>
      </c>
      <c r="H11" s="55">
        <v>89</v>
      </c>
      <c r="I11" s="55">
        <v>94</v>
      </c>
      <c r="J11" s="55">
        <v>84</v>
      </c>
      <c r="K11" s="55">
        <v>100</v>
      </c>
      <c r="L11" s="55">
        <v>100</v>
      </c>
      <c r="M11" s="56">
        <v>35</v>
      </c>
      <c r="N11" s="56">
        <v>40</v>
      </c>
      <c r="O11" s="56">
        <v>45</v>
      </c>
      <c r="P11" s="56">
        <v>40.4</v>
      </c>
      <c r="Q11" s="56">
        <v>40.6</v>
      </c>
      <c r="R11" s="56">
        <v>40.799999999999997</v>
      </c>
      <c r="S11" s="60">
        <v>40</v>
      </c>
      <c r="T11" s="60">
        <v>50</v>
      </c>
      <c r="U11" s="60">
        <v>70</v>
      </c>
      <c r="V11" s="58" t="s">
        <v>92</v>
      </c>
      <c r="W11" s="58" t="s">
        <v>92</v>
      </c>
      <c r="X11" s="58" t="s">
        <v>92</v>
      </c>
      <c r="Y11" s="56">
        <v>49</v>
      </c>
      <c r="Z11" s="56">
        <v>51</v>
      </c>
      <c r="AA11" s="56">
        <v>53</v>
      </c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>
      <c r="A12" s="11">
        <v>7</v>
      </c>
      <c r="B12" s="14" t="s">
        <v>23</v>
      </c>
      <c r="C12" s="54" t="s">
        <v>85</v>
      </c>
      <c r="D12" s="55">
        <v>80</v>
      </c>
      <c r="E12" s="55">
        <v>85</v>
      </c>
      <c r="F12" s="55">
        <v>90</v>
      </c>
      <c r="G12" s="55">
        <v>84</v>
      </c>
      <c r="H12" s="55">
        <v>89</v>
      </c>
      <c r="I12" s="55">
        <v>94</v>
      </c>
      <c r="J12" s="55">
        <v>84</v>
      </c>
      <c r="K12" s="55">
        <v>100</v>
      </c>
      <c r="L12" s="55">
        <v>100</v>
      </c>
      <c r="M12" s="56">
        <v>10</v>
      </c>
      <c r="N12" s="56">
        <v>12</v>
      </c>
      <c r="O12" s="56">
        <v>14</v>
      </c>
      <c r="P12" s="56">
        <v>40.4</v>
      </c>
      <c r="Q12" s="56">
        <v>40.6</v>
      </c>
      <c r="R12" s="56">
        <v>40.799999999999997</v>
      </c>
      <c r="S12" s="60">
        <v>40</v>
      </c>
      <c r="T12" s="60">
        <v>50</v>
      </c>
      <c r="U12" s="60">
        <v>70</v>
      </c>
      <c r="V12" s="56">
        <v>71.400000000000006</v>
      </c>
      <c r="W12" s="56">
        <v>87.5</v>
      </c>
      <c r="X12" s="56">
        <v>90</v>
      </c>
      <c r="Y12" s="56">
        <v>40</v>
      </c>
      <c r="Z12" s="56">
        <v>55</v>
      </c>
      <c r="AA12" s="56">
        <v>60</v>
      </c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25.5">
      <c r="A13" s="13">
        <v>8</v>
      </c>
      <c r="B13" s="14" t="s">
        <v>24</v>
      </c>
      <c r="C13" s="54" t="s">
        <v>87</v>
      </c>
      <c r="D13" s="55">
        <v>80</v>
      </c>
      <c r="E13" s="55">
        <v>85</v>
      </c>
      <c r="F13" s="55">
        <v>90</v>
      </c>
      <c r="G13" s="55">
        <v>84</v>
      </c>
      <c r="H13" s="55">
        <v>89</v>
      </c>
      <c r="I13" s="55">
        <v>94</v>
      </c>
      <c r="J13" s="55" t="s">
        <v>88</v>
      </c>
      <c r="K13" s="55" t="s">
        <v>88</v>
      </c>
      <c r="L13" s="55" t="s">
        <v>88</v>
      </c>
      <c r="M13" s="56">
        <v>15</v>
      </c>
      <c r="N13" s="56">
        <v>36</v>
      </c>
      <c r="O13" s="56">
        <v>43</v>
      </c>
      <c r="P13" s="58" t="s">
        <v>92</v>
      </c>
      <c r="Q13" s="58" t="s">
        <v>92</v>
      </c>
      <c r="R13" s="58" t="s">
        <v>92</v>
      </c>
      <c r="S13" s="60">
        <v>40</v>
      </c>
      <c r="T13" s="60">
        <v>50</v>
      </c>
      <c r="U13" s="60">
        <v>70</v>
      </c>
      <c r="V13" s="56">
        <v>78</v>
      </c>
      <c r="W13" s="56">
        <v>79</v>
      </c>
      <c r="X13" s="56">
        <v>80</v>
      </c>
      <c r="Y13" s="56">
        <v>36</v>
      </c>
      <c r="Z13" s="56">
        <v>37</v>
      </c>
      <c r="AA13" s="56">
        <v>38</v>
      </c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>
      <c r="A14" s="11">
        <v>9</v>
      </c>
      <c r="B14" s="14" t="s">
        <v>25</v>
      </c>
      <c r="C14" s="54" t="s">
        <v>85</v>
      </c>
      <c r="D14" s="55">
        <v>80</v>
      </c>
      <c r="E14" s="55">
        <v>85</v>
      </c>
      <c r="F14" s="55">
        <v>90</v>
      </c>
      <c r="G14" s="55">
        <v>18.100000000000001</v>
      </c>
      <c r="H14" s="55">
        <v>18.8</v>
      </c>
      <c r="I14" s="55">
        <v>18.7</v>
      </c>
      <c r="J14" s="55">
        <v>29.9</v>
      </c>
      <c r="K14" s="55">
        <v>29.9</v>
      </c>
      <c r="L14" s="55">
        <v>30</v>
      </c>
      <c r="M14" s="56">
        <v>25</v>
      </c>
      <c r="N14" s="56">
        <v>30</v>
      </c>
      <c r="O14" s="56">
        <v>33</v>
      </c>
      <c r="P14" s="56">
        <v>23</v>
      </c>
      <c r="Q14" s="56">
        <v>23</v>
      </c>
      <c r="R14" s="56">
        <v>23</v>
      </c>
      <c r="S14" s="60">
        <v>95.5</v>
      </c>
      <c r="T14" s="60">
        <v>97.5</v>
      </c>
      <c r="U14" s="60">
        <v>100</v>
      </c>
      <c r="V14" s="56">
        <v>60</v>
      </c>
      <c r="W14" s="56">
        <v>65</v>
      </c>
      <c r="X14" s="56">
        <v>65</v>
      </c>
      <c r="Y14" s="56">
        <v>26.6</v>
      </c>
      <c r="Z14" s="56">
        <v>33.6</v>
      </c>
      <c r="AA14" s="56">
        <v>34.299999999999997</v>
      </c>
    </row>
    <row r="15" spans="1:39" ht="15">
      <c r="A15" s="13">
        <v>10</v>
      </c>
      <c r="B15" s="14" t="s">
        <v>26</v>
      </c>
      <c r="C15" s="54" t="s">
        <v>85</v>
      </c>
      <c r="D15" s="55">
        <v>73.900000000000006</v>
      </c>
      <c r="E15" s="55">
        <v>74.900000000000006</v>
      </c>
      <c r="F15" s="55">
        <v>75.900000000000006</v>
      </c>
      <c r="G15" s="55">
        <v>75.8</v>
      </c>
      <c r="H15" s="55">
        <v>76.8</v>
      </c>
      <c r="I15" s="55">
        <v>77.8</v>
      </c>
      <c r="J15" s="55">
        <v>84</v>
      </c>
      <c r="K15" s="55">
        <v>100</v>
      </c>
      <c r="L15" s="55">
        <v>100</v>
      </c>
      <c r="M15" s="56">
        <v>52</v>
      </c>
      <c r="N15" s="56">
        <v>52</v>
      </c>
      <c r="O15" s="56">
        <v>60</v>
      </c>
      <c r="P15" s="56">
        <v>44.7</v>
      </c>
      <c r="Q15" s="56">
        <v>47</v>
      </c>
      <c r="R15" s="56">
        <v>47</v>
      </c>
      <c r="S15" s="60">
        <v>50</v>
      </c>
      <c r="T15" s="60">
        <v>50</v>
      </c>
      <c r="U15" s="60">
        <v>50</v>
      </c>
      <c r="V15" s="56">
        <v>100</v>
      </c>
      <c r="W15" s="56">
        <v>100</v>
      </c>
      <c r="X15" s="56">
        <v>100</v>
      </c>
      <c r="Y15" s="56">
        <v>80</v>
      </c>
      <c r="Z15" s="56">
        <v>80</v>
      </c>
      <c r="AA15" s="56">
        <v>80</v>
      </c>
    </row>
    <row r="16" spans="1:39" ht="15">
      <c r="A16" s="11">
        <v>11</v>
      </c>
      <c r="B16" s="14" t="s">
        <v>27</v>
      </c>
      <c r="C16" s="54" t="s">
        <v>85</v>
      </c>
      <c r="D16" s="55">
        <v>80</v>
      </c>
      <c r="E16" s="55">
        <v>85</v>
      </c>
      <c r="F16" s="55">
        <v>90</v>
      </c>
      <c r="G16" s="55">
        <v>84</v>
      </c>
      <c r="H16" s="55">
        <v>89</v>
      </c>
      <c r="I16" s="55">
        <v>94</v>
      </c>
      <c r="J16" s="55">
        <v>65</v>
      </c>
      <c r="K16" s="55">
        <v>80</v>
      </c>
      <c r="L16" s="55">
        <v>90</v>
      </c>
      <c r="M16" s="56">
        <v>32</v>
      </c>
      <c r="N16" s="56">
        <v>64</v>
      </c>
      <c r="O16" s="56">
        <v>98</v>
      </c>
      <c r="P16" s="56">
        <v>40.4</v>
      </c>
      <c r="Q16" s="56">
        <v>40.6</v>
      </c>
      <c r="R16" s="56">
        <v>40.799999999999997</v>
      </c>
      <c r="S16" s="60">
        <v>40</v>
      </c>
      <c r="T16" s="60">
        <v>50</v>
      </c>
      <c r="U16" s="60">
        <v>70</v>
      </c>
      <c r="V16" s="56">
        <v>40</v>
      </c>
      <c r="W16" s="56">
        <v>50</v>
      </c>
      <c r="X16" s="56">
        <v>70</v>
      </c>
      <c r="Y16" s="56">
        <v>54</v>
      </c>
      <c r="Z16" s="56">
        <v>56</v>
      </c>
      <c r="AA16" s="56">
        <v>58</v>
      </c>
    </row>
    <row r="17" spans="1:30" s="17" customFormat="1" ht="25.5">
      <c r="A17" s="15">
        <v>12</v>
      </c>
      <c r="B17" s="53" t="s">
        <v>28</v>
      </c>
      <c r="C17" s="61" t="s">
        <v>87</v>
      </c>
      <c r="D17" s="55">
        <v>80</v>
      </c>
      <c r="E17" s="55">
        <v>85</v>
      </c>
      <c r="F17" s="55">
        <v>90</v>
      </c>
      <c r="G17" s="55">
        <v>84</v>
      </c>
      <c r="H17" s="55">
        <v>89</v>
      </c>
      <c r="I17" s="55">
        <v>94</v>
      </c>
      <c r="J17" s="55">
        <v>48</v>
      </c>
      <c r="K17" s="55" t="s">
        <v>88</v>
      </c>
      <c r="L17" s="55" t="s">
        <v>88</v>
      </c>
      <c r="M17" s="58" t="s">
        <v>92</v>
      </c>
      <c r="N17" s="58" t="s">
        <v>92</v>
      </c>
      <c r="O17" s="58" t="s">
        <v>92</v>
      </c>
      <c r="P17" s="59">
        <v>40.4</v>
      </c>
      <c r="Q17" s="59">
        <v>40.6</v>
      </c>
      <c r="R17" s="59">
        <v>40.799999999999997</v>
      </c>
      <c r="S17" s="60">
        <v>100</v>
      </c>
      <c r="T17" s="60">
        <v>100</v>
      </c>
      <c r="U17" s="60">
        <v>100</v>
      </c>
      <c r="V17" s="59">
        <v>100</v>
      </c>
      <c r="W17" s="59">
        <v>100</v>
      </c>
      <c r="X17" s="59">
        <v>100</v>
      </c>
      <c r="Y17" s="58" t="s">
        <v>88</v>
      </c>
      <c r="Z17" s="58" t="s">
        <v>88</v>
      </c>
      <c r="AA17" s="58" t="s">
        <v>88</v>
      </c>
      <c r="AB17" s="16"/>
      <c r="AD17" s="18"/>
    </row>
    <row r="18" spans="1:30" ht="15">
      <c r="A18" s="11">
        <v>13</v>
      </c>
      <c r="B18" s="14" t="s">
        <v>29</v>
      </c>
      <c r="C18" s="54" t="s">
        <v>85</v>
      </c>
      <c r="D18" s="55">
        <v>73.900000000000006</v>
      </c>
      <c r="E18" s="55">
        <v>74.900000000000006</v>
      </c>
      <c r="F18" s="55">
        <v>75.900000000000006</v>
      </c>
      <c r="G18" s="55">
        <v>75.8</v>
      </c>
      <c r="H18" s="55">
        <v>76.8</v>
      </c>
      <c r="I18" s="55">
        <v>77.8</v>
      </c>
      <c r="J18" s="55">
        <v>74</v>
      </c>
      <c r="K18" s="55">
        <v>84</v>
      </c>
      <c r="L18" s="55">
        <v>100</v>
      </c>
      <c r="M18" s="56">
        <v>40</v>
      </c>
      <c r="N18" s="56">
        <v>50</v>
      </c>
      <c r="O18" s="56">
        <v>55</v>
      </c>
      <c r="P18" s="56">
        <v>28.6</v>
      </c>
      <c r="Q18" s="56">
        <v>29</v>
      </c>
      <c r="R18" s="56">
        <v>30</v>
      </c>
      <c r="S18" s="60">
        <v>42</v>
      </c>
      <c r="T18" s="60">
        <v>45</v>
      </c>
      <c r="U18" s="60">
        <v>47</v>
      </c>
      <c r="V18" s="56">
        <v>44</v>
      </c>
      <c r="W18" s="56">
        <v>45</v>
      </c>
      <c r="X18" s="56">
        <v>48</v>
      </c>
      <c r="Y18" s="56">
        <v>55</v>
      </c>
      <c r="Z18" s="56">
        <v>57.5</v>
      </c>
      <c r="AA18" s="56">
        <v>60</v>
      </c>
    </row>
    <row r="19" spans="1:30" ht="15">
      <c r="A19" s="13">
        <v>14</v>
      </c>
      <c r="B19" s="14" t="s">
        <v>30</v>
      </c>
      <c r="C19" s="54" t="s">
        <v>85</v>
      </c>
      <c r="D19" s="55">
        <v>80</v>
      </c>
      <c r="E19" s="55">
        <v>85</v>
      </c>
      <c r="F19" s="55">
        <v>90</v>
      </c>
      <c r="G19" s="55">
        <v>84</v>
      </c>
      <c r="H19" s="55">
        <v>89</v>
      </c>
      <c r="I19" s="55">
        <v>94</v>
      </c>
      <c r="J19" s="55">
        <v>67</v>
      </c>
      <c r="K19" s="55">
        <v>68</v>
      </c>
      <c r="L19" s="55">
        <v>69</v>
      </c>
      <c r="M19" s="56">
        <v>58</v>
      </c>
      <c r="N19" s="56">
        <v>68</v>
      </c>
      <c r="O19" s="56">
        <v>78</v>
      </c>
      <c r="P19" s="56">
        <v>23</v>
      </c>
      <c r="Q19" s="56">
        <v>23.5</v>
      </c>
      <c r="R19" s="56">
        <v>24</v>
      </c>
      <c r="S19" s="60">
        <v>69.5</v>
      </c>
      <c r="T19" s="60">
        <v>70</v>
      </c>
      <c r="U19" s="60">
        <v>70.5</v>
      </c>
      <c r="V19" s="56">
        <v>70</v>
      </c>
      <c r="W19" s="56">
        <v>70.5</v>
      </c>
      <c r="X19" s="56">
        <v>71</v>
      </c>
      <c r="Y19" s="56">
        <v>14</v>
      </c>
      <c r="Z19" s="56">
        <v>14.5</v>
      </c>
      <c r="AA19" s="56">
        <v>15</v>
      </c>
    </row>
    <row r="20" spans="1:30" ht="25.5">
      <c r="A20" s="11">
        <v>15</v>
      </c>
      <c r="B20" s="14" t="s">
        <v>31</v>
      </c>
      <c r="C20" s="54" t="s">
        <v>85</v>
      </c>
      <c r="D20" s="55">
        <v>80</v>
      </c>
      <c r="E20" s="55">
        <v>85</v>
      </c>
      <c r="F20" s="55">
        <v>90</v>
      </c>
      <c r="G20" s="55">
        <v>84</v>
      </c>
      <c r="H20" s="55">
        <v>89</v>
      </c>
      <c r="I20" s="55">
        <v>94</v>
      </c>
      <c r="J20" s="55" t="s">
        <v>88</v>
      </c>
      <c r="K20" s="55" t="s">
        <v>88</v>
      </c>
      <c r="L20" s="55" t="s">
        <v>88</v>
      </c>
      <c r="M20" s="56">
        <v>40</v>
      </c>
      <c r="N20" s="56">
        <v>40</v>
      </c>
      <c r="O20" s="56">
        <v>40</v>
      </c>
      <c r="P20" s="56">
        <v>40.4</v>
      </c>
      <c r="Q20" s="56">
        <v>40.6</v>
      </c>
      <c r="R20" s="56">
        <v>40.799999999999997</v>
      </c>
      <c r="S20" s="60">
        <v>40</v>
      </c>
      <c r="T20" s="60">
        <v>50</v>
      </c>
      <c r="U20" s="60">
        <v>70</v>
      </c>
      <c r="V20" s="56">
        <v>90</v>
      </c>
      <c r="W20" s="56">
        <v>90</v>
      </c>
      <c r="X20" s="56">
        <v>90</v>
      </c>
      <c r="Y20" s="56">
        <v>50</v>
      </c>
      <c r="Z20" s="56">
        <v>55</v>
      </c>
      <c r="AA20" s="56">
        <v>58</v>
      </c>
    </row>
    <row r="21" spans="1:30" ht="25.5">
      <c r="A21" s="13">
        <v>16</v>
      </c>
      <c r="B21" s="14" t="s">
        <v>32</v>
      </c>
      <c r="C21" s="54" t="s">
        <v>87</v>
      </c>
      <c r="D21" s="55">
        <v>80</v>
      </c>
      <c r="E21" s="55">
        <v>85</v>
      </c>
      <c r="F21" s="55">
        <v>90</v>
      </c>
      <c r="G21" s="55">
        <v>84</v>
      </c>
      <c r="H21" s="55">
        <v>89</v>
      </c>
      <c r="I21" s="55">
        <v>94</v>
      </c>
      <c r="J21" s="55" t="s">
        <v>92</v>
      </c>
      <c r="K21" s="55" t="s">
        <v>92</v>
      </c>
      <c r="L21" s="55" t="s">
        <v>92</v>
      </c>
      <c r="M21" s="56">
        <v>3</v>
      </c>
      <c r="N21" s="56">
        <v>5</v>
      </c>
      <c r="O21" s="56">
        <v>8</v>
      </c>
      <c r="P21" s="56">
        <v>40.6</v>
      </c>
      <c r="Q21" s="56">
        <v>40.6</v>
      </c>
      <c r="R21" s="56">
        <v>40.799999999999997</v>
      </c>
      <c r="S21" s="60">
        <v>40</v>
      </c>
      <c r="T21" s="60">
        <v>50</v>
      </c>
      <c r="U21" s="60">
        <v>70</v>
      </c>
      <c r="V21" s="56">
        <v>71</v>
      </c>
      <c r="W21" s="56">
        <v>72</v>
      </c>
      <c r="X21" s="56">
        <v>73</v>
      </c>
      <c r="Y21" s="56">
        <v>41.6</v>
      </c>
      <c r="Z21" s="56">
        <v>42</v>
      </c>
      <c r="AA21" s="56">
        <v>43.3</v>
      </c>
    </row>
    <row r="22" spans="1:30" ht="25.5">
      <c r="A22" s="11">
        <v>17</v>
      </c>
      <c r="B22" s="14" t="s">
        <v>33</v>
      </c>
      <c r="C22" s="54" t="s">
        <v>85</v>
      </c>
      <c r="D22" s="55">
        <v>80</v>
      </c>
      <c r="E22" s="55">
        <v>85</v>
      </c>
      <c r="F22" s="55">
        <v>90</v>
      </c>
      <c r="G22" s="55">
        <v>84</v>
      </c>
      <c r="H22" s="55">
        <v>89</v>
      </c>
      <c r="I22" s="55">
        <v>94</v>
      </c>
      <c r="J22" s="55" t="s">
        <v>88</v>
      </c>
      <c r="K22" s="55" t="s">
        <v>88</v>
      </c>
      <c r="L22" s="55" t="s">
        <v>88</v>
      </c>
      <c r="M22" s="56">
        <v>32</v>
      </c>
      <c r="N22" s="56">
        <v>41</v>
      </c>
      <c r="O22" s="56">
        <v>52</v>
      </c>
      <c r="P22" s="56">
        <v>40.4</v>
      </c>
      <c r="Q22" s="56">
        <v>40.6</v>
      </c>
      <c r="R22" s="56">
        <v>40.799999999999997</v>
      </c>
      <c r="S22" s="56">
        <v>100</v>
      </c>
      <c r="T22" s="56">
        <v>100</v>
      </c>
      <c r="U22" s="56">
        <v>100</v>
      </c>
      <c r="V22" s="56">
        <v>99</v>
      </c>
      <c r="W22" s="56">
        <v>99</v>
      </c>
      <c r="X22" s="56">
        <v>99</v>
      </c>
      <c r="Y22" s="56">
        <v>100</v>
      </c>
      <c r="Z22" s="56">
        <v>100</v>
      </c>
      <c r="AA22" s="56">
        <v>100</v>
      </c>
    </row>
    <row r="23" spans="1:30" ht="15">
      <c r="A23" s="13">
        <v>18</v>
      </c>
      <c r="B23" s="14" t="s">
        <v>34</v>
      </c>
      <c r="C23" s="54" t="s">
        <v>85</v>
      </c>
      <c r="D23" s="55">
        <v>80</v>
      </c>
      <c r="E23" s="55">
        <v>85</v>
      </c>
      <c r="F23" s="55">
        <v>90</v>
      </c>
      <c r="G23" s="55">
        <v>84</v>
      </c>
      <c r="H23" s="55">
        <v>89</v>
      </c>
      <c r="I23" s="55">
        <v>94</v>
      </c>
      <c r="J23" s="55">
        <v>100</v>
      </c>
      <c r="K23" s="55">
        <v>100</v>
      </c>
      <c r="L23" s="55">
        <v>100</v>
      </c>
      <c r="M23" s="56">
        <v>45</v>
      </c>
      <c r="N23" s="56">
        <v>50</v>
      </c>
      <c r="O23" s="56">
        <v>55</v>
      </c>
      <c r="P23" s="56">
        <v>44.7</v>
      </c>
      <c r="Q23" s="56">
        <v>47</v>
      </c>
      <c r="R23" s="56">
        <v>47.3</v>
      </c>
      <c r="S23" s="56">
        <v>50</v>
      </c>
      <c r="T23" s="56">
        <v>60</v>
      </c>
      <c r="U23" s="56">
        <v>70</v>
      </c>
      <c r="V23" s="56">
        <v>93</v>
      </c>
      <c r="W23" s="56">
        <v>94</v>
      </c>
      <c r="X23" s="56">
        <v>95</v>
      </c>
      <c r="Y23" s="56">
        <v>100</v>
      </c>
      <c r="Z23" s="56">
        <v>100</v>
      </c>
      <c r="AA23" s="56">
        <v>100</v>
      </c>
    </row>
    <row r="24" spans="1:30" ht="15">
      <c r="A24" s="11">
        <v>19</v>
      </c>
      <c r="B24" s="14" t="s">
        <v>35</v>
      </c>
      <c r="C24" s="54" t="s">
        <v>85</v>
      </c>
      <c r="D24" s="55">
        <v>82</v>
      </c>
      <c r="E24" s="55">
        <v>85</v>
      </c>
      <c r="F24" s="55">
        <v>90</v>
      </c>
      <c r="G24" s="55">
        <v>87.5</v>
      </c>
      <c r="H24" s="55">
        <v>89</v>
      </c>
      <c r="I24" s="55">
        <v>94</v>
      </c>
      <c r="J24" s="55">
        <v>84</v>
      </c>
      <c r="K24" s="55">
        <v>100</v>
      </c>
      <c r="L24" s="55">
        <v>100</v>
      </c>
      <c r="M24" s="56">
        <v>10</v>
      </c>
      <c r="N24" s="56">
        <v>15</v>
      </c>
      <c r="O24" s="56">
        <v>20</v>
      </c>
      <c r="P24" s="56">
        <v>44.7</v>
      </c>
      <c r="Q24" s="56">
        <v>47</v>
      </c>
      <c r="R24" s="56">
        <v>49.4</v>
      </c>
      <c r="S24" s="56">
        <v>98</v>
      </c>
      <c r="T24" s="56">
        <v>98</v>
      </c>
      <c r="U24" s="56">
        <v>98</v>
      </c>
      <c r="V24" s="56">
        <v>98</v>
      </c>
      <c r="W24" s="56">
        <v>98</v>
      </c>
      <c r="X24" s="56">
        <v>98</v>
      </c>
      <c r="Y24" s="56">
        <v>40</v>
      </c>
      <c r="Z24" s="56">
        <v>40</v>
      </c>
      <c r="AA24" s="56">
        <v>40</v>
      </c>
    </row>
    <row r="25" spans="1:30" ht="25.5">
      <c r="A25" s="13">
        <v>20</v>
      </c>
      <c r="B25" s="14" t="s">
        <v>36</v>
      </c>
      <c r="C25" s="54" t="s">
        <v>87</v>
      </c>
      <c r="D25" s="55">
        <v>80</v>
      </c>
      <c r="E25" s="55">
        <v>85</v>
      </c>
      <c r="F25" s="55">
        <v>90</v>
      </c>
      <c r="G25" s="55">
        <v>84</v>
      </c>
      <c r="H25" s="55">
        <v>89</v>
      </c>
      <c r="I25" s="55">
        <v>94</v>
      </c>
      <c r="J25" s="55">
        <v>84</v>
      </c>
      <c r="K25" s="55" t="s">
        <v>88</v>
      </c>
      <c r="L25" s="55" t="s">
        <v>88</v>
      </c>
      <c r="M25" s="58" t="s">
        <v>92</v>
      </c>
      <c r="N25" s="58" t="s">
        <v>92</v>
      </c>
      <c r="O25" s="58" t="s">
        <v>92</v>
      </c>
      <c r="P25" s="56">
        <v>40.4</v>
      </c>
      <c r="Q25" s="56">
        <v>40.6</v>
      </c>
      <c r="R25" s="56">
        <v>40.799999999999997</v>
      </c>
      <c r="S25" s="56">
        <v>97</v>
      </c>
      <c r="T25" s="58" t="s">
        <v>88</v>
      </c>
      <c r="U25" s="58" t="s">
        <v>88</v>
      </c>
      <c r="V25" s="56">
        <v>100</v>
      </c>
      <c r="W25" s="58" t="s">
        <v>88</v>
      </c>
      <c r="X25" s="58" t="s">
        <v>88</v>
      </c>
      <c r="Y25" s="56">
        <v>75</v>
      </c>
      <c r="Z25" s="58" t="s">
        <v>88</v>
      </c>
      <c r="AA25" s="58" t="s">
        <v>88</v>
      </c>
    </row>
    <row r="26" spans="1:30" ht="15">
      <c r="A26" s="11">
        <v>21</v>
      </c>
      <c r="B26" s="14" t="s">
        <v>37</v>
      </c>
      <c r="C26" s="54" t="s">
        <v>85</v>
      </c>
      <c r="D26" s="55">
        <v>80</v>
      </c>
      <c r="E26" s="55">
        <v>85</v>
      </c>
      <c r="F26" s="55">
        <v>90</v>
      </c>
      <c r="G26" s="55">
        <v>84</v>
      </c>
      <c r="H26" s="55">
        <v>89</v>
      </c>
      <c r="I26" s="55">
        <v>94</v>
      </c>
      <c r="J26" s="55">
        <v>84</v>
      </c>
      <c r="K26" s="55">
        <v>100</v>
      </c>
      <c r="L26" s="55">
        <v>100</v>
      </c>
      <c r="M26" s="56">
        <v>10</v>
      </c>
      <c r="N26" s="56">
        <v>10</v>
      </c>
      <c r="O26" s="56">
        <v>10</v>
      </c>
      <c r="P26" s="56">
        <v>44.7</v>
      </c>
      <c r="Q26" s="56">
        <v>47</v>
      </c>
      <c r="R26" s="56">
        <v>49.3</v>
      </c>
      <c r="S26" s="60">
        <v>40</v>
      </c>
      <c r="T26" s="60">
        <v>50</v>
      </c>
      <c r="U26" s="60">
        <v>70</v>
      </c>
      <c r="V26" s="60">
        <v>97</v>
      </c>
      <c r="W26" s="56">
        <v>97.5</v>
      </c>
      <c r="X26" s="56">
        <v>98</v>
      </c>
      <c r="Y26" s="56">
        <v>40</v>
      </c>
      <c r="Z26" s="56">
        <v>50</v>
      </c>
      <c r="AA26" s="56">
        <v>60</v>
      </c>
    </row>
    <row r="27" spans="1:30" ht="15">
      <c r="A27" s="13">
        <v>22</v>
      </c>
      <c r="B27" s="14" t="s">
        <v>38</v>
      </c>
      <c r="C27" s="54" t="s">
        <v>85</v>
      </c>
      <c r="D27" s="55">
        <v>80</v>
      </c>
      <c r="E27" s="55">
        <v>85</v>
      </c>
      <c r="F27" s="55">
        <v>90</v>
      </c>
      <c r="G27" s="55">
        <v>84</v>
      </c>
      <c r="H27" s="55">
        <v>89</v>
      </c>
      <c r="I27" s="55">
        <v>94</v>
      </c>
      <c r="J27" s="55">
        <v>66</v>
      </c>
      <c r="K27" s="55">
        <v>84</v>
      </c>
      <c r="L27" s="55">
        <v>100</v>
      </c>
      <c r="M27" s="56">
        <v>30</v>
      </c>
      <c r="N27" s="56">
        <v>36</v>
      </c>
      <c r="O27" s="56">
        <v>46</v>
      </c>
      <c r="P27" s="56">
        <v>40.4</v>
      </c>
      <c r="Q27" s="56">
        <v>40.6</v>
      </c>
      <c r="R27" s="56">
        <v>40.799999999999997</v>
      </c>
      <c r="S27" s="60">
        <v>98.8</v>
      </c>
      <c r="T27" s="60">
        <v>99</v>
      </c>
      <c r="U27" s="60">
        <v>99</v>
      </c>
      <c r="V27" s="60">
        <v>92</v>
      </c>
      <c r="W27" s="56">
        <v>94</v>
      </c>
      <c r="X27" s="56">
        <v>95</v>
      </c>
      <c r="Y27" s="56">
        <v>53.5</v>
      </c>
      <c r="Z27" s="56">
        <v>75</v>
      </c>
      <c r="AA27" s="56">
        <v>95</v>
      </c>
    </row>
    <row r="28" spans="1:30" ht="15">
      <c r="A28" s="11">
        <v>23</v>
      </c>
      <c r="B28" s="14" t="s">
        <v>39</v>
      </c>
      <c r="C28" s="54" t="s">
        <v>85</v>
      </c>
      <c r="D28" s="55">
        <v>80</v>
      </c>
      <c r="E28" s="55">
        <v>85</v>
      </c>
      <c r="F28" s="55">
        <v>90</v>
      </c>
      <c r="G28" s="55">
        <v>89</v>
      </c>
      <c r="H28" s="55">
        <v>94</v>
      </c>
      <c r="I28" s="55">
        <v>97</v>
      </c>
      <c r="J28" s="55">
        <v>70</v>
      </c>
      <c r="K28" s="55">
        <v>100</v>
      </c>
      <c r="L28" s="55">
        <v>100</v>
      </c>
      <c r="M28" s="56">
        <v>2</v>
      </c>
      <c r="N28" s="56">
        <v>4</v>
      </c>
      <c r="O28" s="56">
        <v>6</v>
      </c>
      <c r="P28" s="56">
        <v>40.4</v>
      </c>
      <c r="Q28" s="56">
        <v>40.6</v>
      </c>
      <c r="R28" s="56">
        <v>40.799999999999997</v>
      </c>
      <c r="S28" s="60">
        <v>90.6</v>
      </c>
      <c r="T28" s="60">
        <v>95.6</v>
      </c>
      <c r="U28" s="60">
        <v>95.6</v>
      </c>
      <c r="V28" s="60">
        <v>99</v>
      </c>
      <c r="W28" s="56">
        <v>99.5</v>
      </c>
      <c r="X28" s="56">
        <v>99.5</v>
      </c>
      <c r="Y28" s="56">
        <v>60</v>
      </c>
      <c r="Z28" s="56">
        <v>70</v>
      </c>
      <c r="AA28" s="56">
        <v>70</v>
      </c>
    </row>
    <row r="29" spans="1:30" ht="15">
      <c r="A29" s="13">
        <v>24</v>
      </c>
      <c r="B29" s="14" t="s">
        <v>40</v>
      </c>
      <c r="C29" s="54" t="s">
        <v>85</v>
      </c>
      <c r="D29" s="55">
        <v>80</v>
      </c>
      <c r="E29" s="55">
        <v>85</v>
      </c>
      <c r="F29" s="55">
        <v>90</v>
      </c>
      <c r="G29" s="55">
        <v>84</v>
      </c>
      <c r="H29" s="55">
        <v>89</v>
      </c>
      <c r="I29" s="55">
        <v>94</v>
      </c>
      <c r="J29" s="55">
        <v>73.7</v>
      </c>
      <c r="K29" s="55">
        <v>78.5</v>
      </c>
      <c r="L29" s="55">
        <v>83.4</v>
      </c>
      <c r="M29" s="56">
        <v>329</v>
      </c>
      <c r="N29" s="56">
        <v>354</v>
      </c>
      <c r="O29" s="56">
        <v>380</v>
      </c>
      <c r="P29" s="56">
        <v>40.4</v>
      </c>
      <c r="Q29" s="56">
        <v>40.6</v>
      </c>
      <c r="R29" s="56">
        <v>40.799999999999997</v>
      </c>
      <c r="S29" s="60">
        <v>90.6</v>
      </c>
      <c r="T29" s="60">
        <v>91.8</v>
      </c>
      <c r="U29" s="60">
        <v>93.1</v>
      </c>
      <c r="V29" s="60">
        <v>99.7</v>
      </c>
      <c r="W29" s="56">
        <v>100</v>
      </c>
      <c r="X29" s="56">
        <v>100</v>
      </c>
      <c r="Y29" s="56">
        <v>59.2</v>
      </c>
      <c r="Z29" s="56">
        <v>62.4</v>
      </c>
      <c r="AA29" s="56">
        <v>65.599999999999994</v>
      </c>
    </row>
    <row r="30" spans="1:30" ht="15">
      <c r="A30" s="13"/>
      <c r="B30" s="14" t="s">
        <v>86</v>
      </c>
      <c r="C30" s="54" t="s">
        <v>85</v>
      </c>
      <c r="D30" s="55">
        <v>73.900000000000006</v>
      </c>
      <c r="E30" s="55">
        <v>74.900000000000006</v>
      </c>
      <c r="F30" s="55">
        <v>75.900000000000006</v>
      </c>
      <c r="G30" s="55">
        <v>75.8</v>
      </c>
      <c r="H30" s="55">
        <v>76.8</v>
      </c>
      <c r="I30" s="55">
        <v>77.8</v>
      </c>
      <c r="J30" s="55">
        <v>84</v>
      </c>
      <c r="K30" s="55">
        <v>100</v>
      </c>
      <c r="L30" s="55">
        <v>100</v>
      </c>
      <c r="M30" s="56">
        <v>23</v>
      </c>
      <c r="N30" s="56">
        <v>50</v>
      </c>
      <c r="O30" s="56">
        <v>60</v>
      </c>
      <c r="P30" s="56">
        <v>44.7</v>
      </c>
      <c r="Q30" s="56">
        <v>47</v>
      </c>
      <c r="R30" s="56">
        <v>49.4</v>
      </c>
      <c r="S30" s="60">
        <v>67</v>
      </c>
      <c r="T30" s="60">
        <v>68</v>
      </c>
      <c r="U30" s="60">
        <v>69</v>
      </c>
      <c r="V30" s="60">
        <v>93</v>
      </c>
      <c r="W30" s="56">
        <v>94</v>
      </c>
      <c r="X30" s="56">
        <v>95</v>
      </c>
      <c r="Y30" s="56">
        <v>32</v>
      </c>
      <c r="Z30" s="56">
        <v>33</v>
      </c>
      <c r="AA30" s="56">
        <v>34</v>
      </c>
    </row>
    <row r="31" spans="1:30" ht="25.5">
      <c r="A31" s="11">
        <v>25</v>
      </c>
      <c r="B31" s="14" t="s">
        <v>41</v>
      </c>
      <c r="C31" s="54" t="s">
        <v>87</v>
      </c>
      <c r="D31" s="55">
        <v>58</v>
      </c>
      <c r="E31" s="55">
        <v>60</v>
      </c>
      <c r="F31" s="55">
        <v>65</v>
      </c>
      <c r="G31" s="55">
        <v>72</v>
      </c>
      <c r="H31" s="55">
        <v>75</v>
      </c>
      <c r="I31" s="55">
        <v>80</v>
      </c>
      <c r="J31" s="55" t="s">
        <v>92</v>
      </c>
      <c r="K31" s="55" t="s">
        <v>92</v>
      </c>
      <c r="L31" s="55" t="s">
        <v>92</v>
      </c>
      <c r="M31" s="58" t="s">
        <v>92</v>
      </c>
      <c r="N31" s="58" t="s">
        <v>92</v>
      </c>
      <c r="O31" s="58" t="s">
        <v>92</v>
      </c>
      <c r="P31" s="58" t="s">
        <v>92</v>
      </c>
      <c r="Q31" s="58" t="s">
        <v>92</v>
      </c>
      <c r="R31" s="58" t="s">
        <v>92</v>
      </c>
      <c r="S31" s="55" t="s">
        <v>92</v>
      </c>
      <c r="T31" s="55" t="s">
        <v>92</v>
      </c>
      <c r="U31" s="55" t="s">
        <v>92</v>
      </c>
      <c r="V31" s="55" t="s">
        <v>92</v>
      </c>
      <c r="W31" s="58" t="s">
        <v>92</v>
      </c>
      <c r="X31" s="58" t="s">
        <v>92</v>
      </c>
      <c r="Y31" s="58" t="s">
        <v>92</v>
      </c>
      <c r="Z31" s="58" t="s">
        <v>92</v>
      </c>
      <c r="AA31" s="58" t="s">
        <v>92</v>
      </c>
    </row>
    <row r="32" spans="1:30" ht="15">
      <c r="A32" s="13">
        <v>26</v>
      </c>
      <c r="B32" s="14" t="s">
        <v>42</v>
      </c>
      <c r="C32" s="54" t="s">
        <v>85</v>
      </c>
      <c r="D32" s="55">
        <v>80</v>
      </c>
      <c r="E32" s="55">
        <v>85</v>
      </c>
      <c r="F32" s="55">
        <v>90</v>
      </c>
      <c r="G32" s="55">
        <v>84</v>
      </c>
      <c r="H32" s="55">
        <v>89</v>
      </c>
      <c r="I32" s="55">
        <v>94</v>
      </c>
      <c r="J32" s="55">
        <v>100</v>
      </c>
      <c r="K32" s="55">
        <v>100</v>
      </c>
      <c r="L32" s="55">
        <v>100</v>
      </c>
      <c r="M32" s="56">
        <v>15</v>
      </c>
      <c r="N32" s="56">
        <v>20</v>
      </c>
      <c r="O32" s="56">
        <v>25</v>
      </c>
      <c r="P32" s="56">
        <v>40.4</v>
      </c>
      <c r="Q32" s="56">
        <v>40.6</v>
      </c>
      <c r="R32" s="56">
        <v>40.799999999999997</v>
      </c>
      <c r="S32" s="56">
        <v>70</v>
      </c>
      <c r="T32" s="56">
        <v>72</v>
      </c>
      <c r="U32" s="56">
        <v>74</v>
      </c>
      <c r="V32" s="56">
        <v>89</v>
      </c>
      <c r="W32" s="56">
        <v>89</v>
      </c>
      <c r="X32" s="56">
        <v>89</v>
      </c>
      <c r="Y32" s="56">
        <v>67.7</v>
      </c>
      <c r="Z32" s="56">
        <v>70.900000000000006</v>
      </c>
      <c r="AA32" s="56">
        <v>74</v>
      </c>
    </row>
    <row r="33" spans="1:27" ht="15">
      <c r="A33" s="11">
        <v>27</v>
      </c>
      <c r="B33" s="14" t="s">
        <v>43</v>
      </c>
      <c r="C33" s="54" t="s">
        <v>85</v>
      </c>
      <c r="D33" s="55">
        <v>80</v>
      </c>
      <c r="E33" s="55">
        <v>85</v>
      </c>
      <c r="F33" s="55">
        <v>90</v>
      </c>
      <c r="G33" s="55">
        <v>84</v>
      </c>
      <c r="H33" s="55">
        <v>89</v>
      </c>
      <c r="I33" s="55">
        <v>94</v>
      </c>
      <c r="J33" s="55">
        <v>66</v>
      </c>
      <c r="K33" s="55">
        <v>84</v>
      </c>
      <c r="L33" s="55">
        <v>100</v>
      </c>
      <c r="M33" s="56">
        <v>115</v>
      </c>
      <c r="N33" s="56">
        <v>135</v>
      </c>
      <c r="O33" s="56">
        <v>160</v>
      </c>
      <c r="P33" s="56">
        <v>40.4</v>
      </c>
      <c r="Q33" s="56">
        <v>40.6</v>
      </c>
      <c r="R33" s="56">
        <v>40.799999999999997</v>
      </c>
      <c r="S33" s="56">
        <v>40</v>
      </c>
      <c r="T33" s="56">
        <v>50</v>
      </c>
      <c r="U33" s="56">
        <v>70</v>
      </c>
      <c r="V33" s="56">
        <v>57</v>
      </c>
      <c r="W33" s="56">
        <v>58</v>
      </c>
      <c r="X33" s="56">
        <v>59</v>
      </c>
      <c r="Y33" s="56">
        <v>82</v>
      </c>
      <c r="Z33" s="56">
        <v>84</v>
      </c>
      <c r="AA33" s="56">
        <v>85</v>
      </c>
    </row>
    <row r="34" spans="1:27" ht="15">
      <c r="A34" s="13">
        <v>28</v>
      </c>
      <c r="B34" s="14" t="s">
        <v>44</v>
      </c>
      <c r="C34" s="54" t="s">
        <v>85</v>
      </c>
      <c r="D34" s="55">
        <v>73.900000000000006</v>
      </c>
      <c r="E34" s="55">
        <v>74.900000000000006</v>
      </c>
      <c r="F34" s="55">
        <v>75.900000000000006</v>
      </c>
      <c r="G34" s="55">
        <v>75.8</v>
      </c>
      <c r="H34" s="55">
        <v>76.8</v>
      </c>
      <c r="I34" s="55">
        <v>77.8</v>
      </c>
      <c r="J34" s="55">
        <v>84</v>
      </c>
      <c r="K34" s="55">
        <v>100</v>
      </c>
      <c r="L34" s="55">
        <v>100</v>
      </c>
      <c r="M34" s="56">
        <v>119</v>
      </c>
      <c r="N34" s="56">
        <v>123</v>
      </c>
      <c r="O34" s="56">
        <v>127</v>
      </c>
      <c r="P34" s="56">
        <v>44.7</v>
      </c>
      <c r="Q34" s="56">
        <v>47</v>
      </c>
      <c r="R34" s="60">
        <v>49.4</v>
      </c>
      <c r="S34" s="60">
        <v>100</v>
      </c>
      <c r="T34" s="60">
        <v>100</v>
      </c>
      <c r="U34" s="60">
        <v>100</v>
      </c>
      <c r="V34" s="60">
        <v>100</v>
      </c>
      <c r="W34" s="56">
        <v>100</v>
      </c>
      <c r="X34" s="56">
        <v>100</v>
      </c>
      <c r="Y34" s="56">
        <v>75</v>
      </c>
      <c r="Z34" s="56">
        <v>78</v>
      </c>
      <c r="AA34" s="56">
        <v>80</v>
      </c>
    </row>
    <row r="35" spans="1:27" ht="15">
      <c r="A35" s="11">
        <v>29</v>
      </c>
      <c r="B35" s="14" t="s">
        <v>45</v>
      </c>
      <c r="C35" s="54" t="s">
        <v>85</v>
      </c>
      <c r="D35" s="55">
        <v>73.900000000000006</v>
      </c>
      <c r="E35" s="55">
        <v>74.900000000000006</v>
      </c>
      <c r="F35" s="55">
        <v>75</v>
      </c>
      <c r="G35" s="55">
        <v>75.8</v>
      </c>
      <c r="H35" s="55">
        <v>76.8</v>
      </c>
      <c r="I35" s="55">
        <v>77</v>
      </c>
      <c r="J35" s="55">
        <v>100</v>
      </c>
      <c r="K35" s="55">
        <v>100</v>
      </c>
      <c r="L35" s="55">
        <v>100</v>
      </c>
      <c r="M35" s="56">
        <v>8</v>
      </c>
      <c r="N35" s="56">
        <v>9</v>
      </c>
      <c r="O35" s="56">
        <v>10</v>
      </c>
      <c r="P35" s="56">
        <v>44.7</v>
      </c>
      <c r="Q35" s="56">
        <v>47</v>
      </c>
      <c r="R35" s="60">
        <v>47.3</v>
      </c>
      <c r="S35" s="60">
        <v>37.5</v>
      </c>
      <c r="T35" s="60">
        <v>38</v>
      </c>
      <c r="U35" s="60">
        <v>40</v>
      </c>
      <c r="V35" s="60">
        <v>56</v>
      </c>
      <c r="W35" s="56">
        <v>56.5</v>
      </c>
      <c r="X35" s="56">
        <v>57</v>
      </c>
      <c r="Y35" s="56">
        <v>60.5</v>
      </c>
      <c r="Z35" s="56">
        <v>61</v>
      </c>
      <c r="AA35" s="56">
        <v>63</v>
      </c>
    </row>
    <row r="36" spans="1:27" ht="15">
      <c r="A36" s="13">
        <v>30</v>
      </c>
      <c r="B36" s="14" t="s">
        <v>46</v>
      </c>
      <c r="C36" s="54" t="s">
        <v>85</v>
      </c>
      <c r="D36" s="55">
        <v>80</v>
      </c>
      <c r="E36" s="55">
        <v>85</v>
      </c>
      <c r="F36" s="55">
        <v>90</v>
      </c>
      <c r="G36" s="55">
        <v>84</v>
      </c>
      <c r="H36" s="55">
        <v>89</v>
      </c>
      <c r="I36" s="55">
        <v>94</v>
      </c>
      <c r="J36" s="55">
        <v>70</v>
      </c>
      <c r="K36" s="55">
        <v>75</v>
      </c>
      <c r="L36" s="55">
        <v>80</v>
      </c>
      <c r="M36" s="56">
        <v>150</v>
      </c>
      <c r="N36" s="56">
        <v>180</v>
      </c>
      <c r="O36" s="56">
        <v>210</v>
      </c>
      <c r="P36" s="56">
        <v>40.4</v>
      </c>
      <c r="Q36" s="56">
        <v>40.6</v>
      </c>
      <c r="R36" s="60">
        <v>40.799999999999997</v>
      </c>
      <c r="S36" s="60">
        <v>95.5</v>
      </c>
      <c r="T36" s="60">
        <v>96</v>
      </c>
      <c r="U36" s="60">
        <v>96.5</v>
      </c>
      <c r="V36" s="60">
        <v>100</v>
      </c>
      <c r="W36" s="56">
        <v>100</v>
      </c>
      <c r="X36" s="56">
        <v>100</v>
      </c>
      <c r="Y36" s="56">
        <v>100</v>
      </c>
      <c r="Z36" s="56">
        <v>100</v>
      </c>
      <c r="AA36" s="56">
        <v>100</v>
      </c>
    </row>
    <row r="37" spans="1:27" ht="15">
      <c r="A37" s="11">
        <v>31</v>
      </c>
      <c r="B37" s="14" t="s">
        <v>47</v>
      </c>
      <c r="C37" s="54" t="s">
        <v>85</v>
      </c>
      <c r="D37" s="55">
        <v>80</v>
      </c>
      <c r="E37" s="55">
        <v>85</v>
      </c>
      <c r="F37" s="55">
        <v>90</v>
      </c>
      <c r="G37" s="55">
        <v>84</v>
      </c>
      <c r="H37" s="55">
        <v>89</v>
      </c>
      <c r="I37" s="55">
        <v>94</v>
      </c>
      <c r="J37" s="55">
        <v>84</v>
      </c>
      <c r="K37" s="55">
        <v>100</v>
      </c>
      <c r="L37" s="55">
        <v>100</v>
      </c>
      <c r="M37" s="56">
        <v>130</v>
      </c>
      <c r="N37" s="56">
        <v>140</v>
      </c>
      <c r="O37" s="56">
        <v>145</v>
      </c>
      <c r="P37" s="56">
        <v>40.4</v>
      </c>
      <c r="Q37" s="56">
        <v>40.6</v>
      </c>
      <c r="R37" s="60">
        <v>40.799999999999997</v>
      </c>
      <c r="S37" s="60">
        <v>80</v>
      </c>
      <c r="T37" s="60">
        <v>85</v>
      </c>
      <c r="U37" s="60">
        <v>90</v>
      </c>
      <c r="V37" s="60">
        <v>100</v>
      </c>
      <c r="W37" s="56">
        <v>100</v>
      </c>
      <c r="X37" s="56">
        <v>100</v>
      </c>
      <c r="Y37" s="56">
        <v>83</v>
      </c>
      <c r="Z37" s="56">
        <v>91</v>
      </c>
      <c r="AA37" s="56">
        <v>100</v>
      </c>
    </row>
    <row r="38" spans="1:27" ht="15">
      <c r="A38" s="13">
        <v>32</v>
      </c>
      <c r="B38" s="14" t="s">
        <v>48</v>
      </c>
      <c r="C38" s="54" t="s">
        <v>85</v>
      </c>
      <c r="D38" s="55">
        <v>80</v>
      </c>
      <c r="E38" s="55">
        <v>85</v>
      </c>
      <c r="F38" s="55">
        <v>90</v>
      </c>
      <c r="G38" s="55">
        <v>84</v>
      </c>
      <c r="H38" s="55">
        <v>89</v>
      </c>
      <c r="I38" s="55">
        <v>94</v>
      </c>
      <c r="J38" s="55">
        <v>84</v>
      </c>
      <c r="K38" s="55">
        <v>100</v>
      </c>
      <c r="L38" s="55">
        <v>100</v>
      </c>
      <c r="M38" s="56">
        <v>72</v>
      </c>
      <c r="N38" s="56">
        <v>78</v>
      </c>
      <c r="O38" s="56">
        <v>79</v>
      </c>
      <c r="P38" s="56">
        <v>40.4</v>
      </c>
      <c r="Q38" s="56">
        <v>40.6</v>
      </c>
      <c r="R38" s="60">
        <v>40.799999999999997</v>
      </c>
      <c r="S38" s="60">
        <v>37</v>
      </c>
      <c r="T38" s="60">
        <v>38</v>
      </c>
      <c r="U38" s="60">
        <v>39</v>
      </c>
      <c r="V38" s="60">
        <v>80</v>
      </c>
      <c r="W38" s="56">
        <v>80</v>
      </c>
      <c r="X38" s="56">
        <v>80</v>
      </c>
      <c r="Y38" s="56">
        <v>40.200000000000003</v>
      </c>
      <c r="Z38" s="56">
        <v>41.2</v>
      </c>
      <c r="AA38" s="56">
        <v>42</v>
      </c>
    </row>
    <row r="39" spans="1:27" ht="15">
      <c r="A39" s="11">
        <v>33</v>
      </c>
      <c r="B39" s="14" t="s">
        <v>49</v>
      </c>
      <c r="C39" s="54" t="s">
        <v>85</v>
      </c>
      <c r="D39" s="55">
        <v>80</v>
      </c>
      <c r="E39" s="55">
        <v>85</v>
      </c>
      <c r="F39" s="55">
        <v>90</v>
      </c>
      <c r="G39" s="55">
        <v>84</v>
      </c>
      <c r="H39" s="55">
        <v>89</v>
      </c>
      <c r="I39" s="55">
        <v>94</v>
      </c>
      <c r="J39" s="55">
        <v>84</v>
      </c>
      <c r="K39" s="55">
        <v>100</v>
      </c>
      <c r="L39" s="55">
        <v>100</v>
      </c>
      <c r="M39" s="56">
        <v>20</v>
      </c>
      <c r="N39" s="56">
        <v>25</v>
      </c>
      <c r="O39" s="56">
        <v>30</v>
      </c>
      <c r="P39" s="56">
        <v>44.7</v>
      </c>
      <c r="Q39" s="56">
        <v>47</v>
      </c>
      <c r="R39" s="60">
        <v>49.4</v>
      </c>
      <c r="S39" s="60">
        <v>63.5</v>
      </c>
      <c r="T39" s="60">
        <v>64</v>
      </c>
      <c r="U39" s="60">
        <v>64.5</v>
      </c>
      <c r="V39" s="60">
        <v>70.3</v>
      </c>
      <c r="W39" s="56">
        <v>74.599999999999994</v>
      </c>
      <c r="X39" s="56">
        <v>78.900000000000006</v>
      </c>
      <c r="Y39" s="56">
        <v>60</v>
      </c>
      <c r="Z39" s="56">
        <v>65</v>
      </c>
      <c r="AA39" s="56">
        <v>70</v>
      </c>
    </row>
    <row r="40" spans="1:27" ht="25.5">
      <c r="A40" s="13">
        <v>34</v>
      </c>
      <c r="B40" s="14" t="s">
        <v>50</v>
      </c>
      <c r="C40" s="54" t="s">
        <v>85</v>
      </c>
      <c r="D40" s="55">
        <v>73.900000000000006</v>
      </c>
      <c r="E40" s="55">
        <v>85</v>
      </c>
      <c r="F40" s="55">
        <v>90</v>
      </c>
      <c r="G40" s="55">
        <v>75.8</v>
      </c>
      <c r="H40" s="55">
        <v>90</v>
      </c>
      <c r="I40" s="55">
        <v>94</v>
      </c>
      <c r="J40" s="55">
        <v>84</v>
      </c>
      <c r="K40" s="55" t="s">
        <v>88</v>
      </c>
      <c r="L40" s="55" t="s">
        <v>88</v>
      </c>
      <c r="M40" s="56">
        <v>235</v>
      </c>
      <c r="N40" s="58" t="s">
        <v>88</v>
      </c>
      <c r="O40" s="58" t="s">
        <v>88</v>
      </c>
      <c r="P40" s="56">
        <v>36.299999999999997</v>
      </c>
      <c r="Q40" s="56">
        <v>38.200000000000003</v>
      </c>
      <c r="R40" s="60">
        <v>40</v>
      </c>
      <c r="S40" s="60">
        <v>74</v>
      </c>
      <c r="T40" s="60">
        <v>74</v>
      </c>
      <c r="U40" s="60">
        <v>74</v>
      </c>
      <c r="V40" s="60">
        <v>86</v>
      </c>
      <c r="W40" s="58" t="s">
        <v>88</v>
      </c>
      <c r="X40" s="58" t="s">
        <v>88</v>
      </c>
      <c r="Y40" s="56">
        <v>71.7</v>
      </c>
      <c r="Z40" s="58" t="s">
        <v>88</v>
      </c>
      <c r="AA40" s="58" t="s">
        <v>88</v>
      </c>
    </row>
    <row r="41" spans="1:27" ht="25.5">
      <c r="A41" s="11">
        <v>35</v>
      </c>
      <c r="B41" s="14" t="s">
        <v>51</v>
      </c>
      <c r="C41" s="54" t="s">
        <v>85</v>
      </c>
      <c r="D41" s="55">
        <v>80</v>
      </c>
      <c r="E41" s="55">
        <v>85</v>
      </c>
      <c r="F41" s="55">
        <v>90</v>
      </c>
      <c r="G41" s="55">
        <v>84</v>
      </c>
      <c r="H41" s="55">
        <v>89</v>
      </c>
      <c r="I41" s="55">
        <v>94</v>
      </c>
      <c r="J41" s="55" t="s">
        <v>88</v>
      </c>
      <c r="K41" s="55" t="s">
        <v>88</v>
      </c>
      <c r="L41" s="55" t="s">
        <v>88</v>
      </c>
      <c r="M41" s="56">
        <v>70</v>
      </c>
      <c r="N41" s="56">
        <v>75</v>
      </c>
      <c r="O41" s="56">
        <v>80</v>
      </c>
      <c r="P41" s="56">
        <v>44.7</v>
      </c>
      <c r="Q41" s="56">
        <v>44.7</v>
      </c>
      <c r="R41" s="60">
        <v>44.7</v>
      </c>
      <c r="S41" s="60">
        <v>92</v>
      </c>
      <c r="T41" s="60">
        <v>95</v>
      </c>
      <c r="U41" s="60">
        <v>97</v>
      </c>
      <c r="V41" s="60">
        <v>93</v>
      </c>
      <c r="W41" s="56">
        <v>95</v>
      </c>
      <c r="X41" s="56">
        <v>98</v>
      </c>
      <c r="Y41" s="56">
        <v>68</v>
      </c>
      <c r="Z41" s="56">
        <v>71</v>
      </c>
      <c r="AA41" s="56">
        <v>74</v>
      </c>
    </row>
    <row r="42" spans="1:27" ht="25.5">
      <c r="A42" s="13">
        <v>36</v>
      </c>
      <c r="B42" s="14" t="s">
        <v>52</v>
      </c>
      <c r="C42" s="54" t="s">
        <v>87</v>
      </c>
      <c r="D42" s="55">
        <v>71</v>
      </c>
      <c r="E42" s="55">
        <v>73</v>
      </c>
      <c r="F42" s="55">
        <v>75</v>
      </c>
      <c r="G42" s="55">
        <v>80</v>
      </c>
      <c r="H42" s="55">
        <v>83</v>
      </c>
      <c r="I42" s="55">
        <v>85</v>
      </c>
      <c r="J42" s="55" t="s">
        <v>92</v>
      </c>
      <c r="K42" s="55" t="s">
        <v>92</v>
      </c>
      <c r="L42" s="55" t="s">
        <v>92</v>
      </c>
      <c r="M42" s="56">
        <v>210</v>
      </c>
      <c r="N42" s="56">
        <v>2225</v>
      </c>
      <c r="O42" s="56">
        <v>275</v>
      </c>
      <c r="P42" s="56">
        <v>32.5</v>
      </c>
      <c r="Q42" s="56">
        <v>33</v>
      </c>
      <c r="R42" s="60">
        <v>35</v>
      </c>
      <c r="S42" s="60">
        <v>60</v>
      </c>
      <c r="T42" s="60">
        <v>62</v>
      </c>
      <c r="U42" s="60">
        <v>65</v>
      </c>
      <c r="V42" s="60">
        <v>32</v>
      </c>
      <c r="W42" s="56">
        <v>34</v>
      </c>
      <c r="X42" s="56">
        <v>35</v>
      </c>
      <c r="Y42" s="56">
        <v>35</v>
      </c>
      <c r="Z42" s="56">
        <v>45</v>
      </c>
      <c r="AA42" s="56">
        <v>50</v>
      </c>
    </row>
    <row r="43" spans="1:27" ht="25.5">
      <c r="A43" s="11">
        <v>37</v>
      </c>
      <c r="B43" s="14" t="s">
        <v>53</v>
      </c>
      <c r="C43" s="54" t="s">
        <v>85</v>
      </c>
      <c r="D43" s="55">
        <v>80</v>
      </c>
      <c r="E43" s="55">
        <v>85</v>
      </c>
      <c r="F43" s="55">
        <v>90</v>
      </c>
      <c r="G43" s="55">
        <v>84</v>
      </c>
      <c r="H43" s="55">
        <v>89</v>
      </c>
      <c r="I43" s="55">
        <v>94</v>
      </c>
      <c r="J43" s="55" t="s">
        <v>88</v>
      </c>
      <c r="K43" s="55" t="s">
        <v>88</v>
      </c>
      <c r="L43" s="55" t="s">
        <v>88</v>
      </c>
      <c r="M43" s="56">
        <v>42</v>
      </c>
      <c r="N43" s="56">
        <v>50</v>
      </c>
      <c r="O43" s="56">
        <v>54</v>
      </c>
      <c r="P43" s="56">
        <v>40.4</v>
      </c>
      <c r="Q43" s="56">
        <v>40.6</v>
      </c>
      <c r="R43" s="60">
        <v>40.799999999999997</v>
      </c>
      <c r="S43" s="60">
        <v>40</v>
      </c>
      <c r="T43" s="60">
        <v>50</v>
      </c>
      <c r="U43" s="60">
        <v>70</v>
      </c>
      <c r="V43" s="60">
        <v>100</v>
      </c>
      <c r="W43" s="56">
        <v>100</v>
      </c>
      <c r="X43" s="56">
        <v>100</v>
      </c>
      <c r="Y43" s="56">
        <v>48.5</v>
      </c>
      <c r="Z43" s="56">
        <v>50</v>
      </c>
      <c r="AA43" s="56">
        <v>52</v>
      </c>
    </row>
    <row r="44" spans="1:27" ht="15">
      <c r="A44" s="13">
        <v>38</v>
      </c>
      <c r="B44" s="14" t="s">
        <v>54</v>
      </c>
      <c r="C44" s="54" t="s">
        <v>85</v>
      </c>
      <c r="D44" s="55">
        <v>80</v>
      </c>
      <c r="E44" s="55">
        <v>85</v>
      </c>
      <c r="F44" s="55">
        <v>90</v>
      </c>
      <c r="G44" s="55">
        <v>85.7</v>
      </c>
      <c r="H44" s="55">
        <v>89</v>
      </c>
      <c r="I44" s="55">
        <v>94</v>
      </c>
      <c r="J44" s="55">
        <v>69</v>
      </c>
      <c r="K44" s="55">
        <v>69</v>
      </c>
      <c r="L44" s="55">
        <v>69</v>
      </c>
      <c r="M44" s="56">
        <v>12</v>
      </c>
      <c r="N44" s="56">
        <v>20</v>
      </c>
      <c r="O44" s="56">
        <v>29</v>
      </c>
      <c r="P44" s="56">
        <v>40.4</v>
      </c>
      <c r="Q44" s="56">
        <v>40.6</v>
      </c>
      <c r="R44" s="60">
        <v>40.799999999999997</v>
      </c>
      <c r="S44" s="60">
        <v>85</v>
      </c>
      <c r="T44" s="60">
        <v>90</v>
      </c>
      <c r="U44" s="60">
        <v>91</v>
      </c>
      <c r="V44" s="60">
        <v>100</v>
      </c>
      <c r="W44" s="56">
        <v>100</v>
      </c>
      <c r="X44" s="56">
        <v>100</v>
      </c>
      <c r="Y44" s="56">
        <v>35</v>
      </c>
      <c r="Z44" s="56">
        <v>40</v>
      </c>
      <c r="AA44" s="56">
        <v>45</v>
      </c>
    </row>
    <row r="45" spans="1:27" ht="25.5">
      <c r="A45" s="11">
        <v>39</v>
      </c>
      <c r="B45" s="14" t="s">
        <v>55</v>
      </c>
      <c r="C45" s="54" t="s">
        <v>85</v>
      </c>
      <c r="D45" s="55">
        <v>80</v>
      </c>
      <c r="E45" s="55">
        <v>85</v>
      </c>
      <c r="F45" s="55">
        <v>90</v>
      </c>
      <c r="G45" s="55">
        <v>84</v>
      </c>
      <c r="H45" s="55">
        <v>89</v>
      </c>
      <c r="I45" s="55">
        <v>94</v>
      </c>
      <c r="J45" s="55" t="s">
        <v>88</v>
      </c>
      <c r="K45" s="55" t="s">
        <v>88</v>
      </c>
      <c r="L45" s="55" t="s">
        <v>88</v>
      </c>
      <c r="M45" s="56">
        <v>5</v>
      </c>
      <c r="N45" s="56">
        <v>5</v>
      </c>
      <c r="O45" s="56">
        <v>5</v>
      </c>
      <c r="P45" s="56">
        <v>44.7</v>
      </c>
      <c r="Q45" s="56">
        <v>47</v>
      </c>
      <c r="R45" s="60">
        <v>49.4</v>
      </c>
      <c r="S45" s="60">
        <v>100</v>
      </c>
      <c r="T45" s="60">
        <v>100</v>
      </c>
      <c r="U45" s="60">
        <v>100</v>
      </c>
      <c r="V45" s="60">
        <v>94.5</v>
      </c>
      <c r="W45" s="56">
        <v>95</v>
      </c>
      <c r="X45" s="56">
        <v>95.5</v>
      </c>
      <c r="Y45" s="56">
        <v>67</v>
      </c>
      <c r="Z45" s="56">
        <v>68</v>
      </c>
      <c r="AA45" s="56">
        <v>69</v>
      </c>
    </row>
    <row r="46" spans="1:27" ht="15">
      <c r="A46" s="13">
        <v>40</v>
      </c>
      <c r="B46" s="14" t="s">
        <v>56</v>
      </c>
      <c r="C46" s="54" t="s">
        <v>85</v>
      </c>
      <c r="D46" s="55">
        <v>80</v>
      </c>
      <c r="E46" s="55">
        <v>85</v>
      </c>
      <c r="F46" s="55">
        <v>90</v>
      </c>
      <c r="G46" s="55">
        <v>84</v>
      </c>
      <c r="H46" s="55">
        <v>89</v>
      </c>
      <c r="I46" s="55">
        <v>94</v>
      </c>
      <c r="J46" s="55">
        <v>100</v>
      </c>
      <c r="K46" s="55">
        <v>100</v>
      </c>
      <c r="L46" s="55">
        <v>100</v>
      </c>
      <c r="M46" s="56">
        <v>45</v>
      </c>
      <c r="N46" s="56">
        <v>50</v>
      </c>
      <c r="O46" s="56">
        <v>55</v>
      </c>
      <c r="P46" s="56">
        <v>22.2</v>
      </c>
      <c r="Q46" s="56">
        <v>22.2</v>
      </c>
      <c r="R46" s="60">
        <v>22.2</v>
      </c>
      <c r="S46" s="60">
        <v>100</v>
      </c>
      <c r="T46" s="60">
        <v>100</v>
      </c>
      <c r="U46" s="60">
        <v>100</v>
      </c>
      <c r="V46" s="60">
        <v>100</v>
      </c>
      <c r="W46" s="56">
        <v>100</v>
      </c>
      <c r="X46" s="56">
        <v>100</v>
      </c>
      <c r="Y46" s="56">
        <v>100</v>
      </c>
      <c r="Z46" s="56">
        <v>100</v>
      </c>
      <c r="AA46" s="56">
        <v>100</v>
      </c>
    </row>
    <row r="47" spans="1:27" ht="25.5">
      <c r="A47" s="11">
        <v>41</v>
      </c>
      <c r="B47" s="14" t="s">
        <v>57</v>
      </c>
      <c r="C47" s="54" t="s">
        <v>87</v>
      </c>
      <c r="D47" s="55">
        <v>73.900000000000006</v>
      </c>
      <c r="E47" s="55">
        <v>74.900000000000006</v>
      </c>
      <c r="F47" s="55">
        <v>75.900000000000006</v>
      </c>
      <c r="G47" s="55">
        <v>75.8</v>
      </c>
      <c r="H47" s="55">
        <v>76.8</v>
      </c>
      <c r="I47" s="55">
        <v>77.8</v>
      </c>
      <c r="J47" s="55">
        <v>84</v>
      </c>
      <c r="K47" s="55">
        <v>100</v>
      </c>
      <c r="L47" s="55">
        <v>100</v>
      </c>
      <c r="M47" s="58" t="s">
        <v>92</v>
      </c>
      <c r="N47" s="58" t="s">
        <v>92</v>
      </c>
      <c r="O47" s="58" t="s">
        <v>92</v>
      </c>
      <c r="P47" s="56">
        <v>42.3</v>
      </c>
      <c r="Q47" s="56">
        <v>42.3</v>
      </c>
      <c r="R47" s="60">
        <v>42.3</v>
      </c>
      <c r="S47" s="60">
        <v>86</v>
      </c>
      <c r="T47" s="60">
        <v>86</v>
      </c>
      <c r="U47" s="60">
        <v>88</v>
      </c>
      <c r="V47" s="60">
        <v>87</v>
      </c>
      <c r="W47" s="56">
        <v>88</v>
      </c>
      <c r="X47" s="56">
        <v>88.5</v>
      </c>
      <c r="Y47" s="56">
        <v>76</v>
      </c>
      <c r="Z47" s="56">
        <v>77</v>
      </c>
      <c r="AA47" s="56">
        <v>78</v>
      </c>
    </row>
    <row r="48" spans="1:27" ht="15">
      <c r="A48" s="13">
        <v>42</v>
      </c>
      <c r="B48" s="14" t="s">
        <v>58</v>
      </c>
      <c r="C48" s="54" t="s">
        <v>85</v>
      </c>
      <c r="D48" s="55">
        <v>80</v>
      </c>
      <c r="E48" s="55">
        <v>85</v>
      </c>
      <c r="F48" s="55">
        <v>90</v>
      </c>
      <c r="G48" s="55">
        <v>84</v>
      </c>
      <c r="H48" s="55">
        <v>89</v>
      </c>
      <c r="I48" s="55">
        <v>94</v>
      </c>
      <c r="J48" s="55">
        <v>84</v>
      </c>
      <c r="K48" s="55">
        <v>100</v>
      </c>
      <c r="L48" s="55">
        <v>100</v>
      </c>
      <c r="M48" s="56">
        <v>35</v>
      </c>
      <c r="N48" s="56">
        <v>42</v>
      </c>
      <c r="O48" s="56">
        <v>45</v>
      </c>
      <c r="P48" s="56">
        <v>44.7</v>
      </c>
      <c r="Q48" s="56">
        <v>47</v>
      </c>
      <c r="R48" s="56">
        <v>49</v>
      </c>
      <c r="S48" s="56">
        <v>100</v>
      </c>
      <c r="T48" s="56">
        <v>100</v>
      </c>
      <c r="U48" s="56">
        <v>100</v>
      </c>
      <c r="V48" s="56">
        <v>78.5</v>
      </c>
      <c r="W48" s="56">
        <v>79.5</v>
      </c>
      <c r="X48" s="56">
        <v>80</v>
      </c>
      <c r="Y48" s="56">
        <v>35</v>
      </c>
      <c r="Z48" s="56">
        <v>38</v>
      </c>
      <c r="AA48" s="56">
        <v>40</v>
      </c>
    </row>
    <row r="49" spans="1:27" ht="25.5">
      <c r="A49" s="11">
        <v>43</v>
      </c>
      <c r="B49" s="14" t="s">
        <v>59</v>
      </c>
      <c r="C49" s="54" t="s">
        <v>85</v>
      </c>
      <c r="D49" s="55">
        <v>80</v>
      </c>
      <c r="E49" s="55">
        <v>85</v>
      </c>
      <c r="F49" s="55">
        <v>90</v>
      </c>
      <c r="G49" s="55">
        <v>84</v>
      </c>
      <c r="H49" s="55">
        <v>89</v>
      </c>
      <c r="I49" s="55">
        <v>94</v>
      </c>
      <c r="J49" s="55" t="s">
        <v>88</v>
      </c>
      <c r="K49" s="55" t="s">
        <v>88</v>
      </c>
      <c r="L49" s="55" t="s">
        <v>88</v>
      </c>
      <c r="M49" s="56">
        <v>4</v>
      </c>
      <c r="N49" s="60">
        <v>6</v>
      </c>
      <c r="O49" s="56">
        <v>8</v>
      </c>
      <c r="P49" s="56">
        <v>40.4</v>
      </c>
      <c r="Q49" s="56">
        <v>40.6</v>
      </c>
      <c r="R49" s="56">
        <v>40.799999999999997</v>
      </c>
      <c r="S49" s="56">
        <v>40</v>
      </c>
      <c r="T49" s="56">
        <v>50</v>
      </c>
      <c r="U49" s="56">
        <v>70</v>
      </c>
      <c r="V49" s="56">
        <v>82</v>
      </c>
      <c r="W49" s="56">
        <v>83</v>
      </c>
      <c r="X49" s="56">
        <v>84</v>
      </c>
      <c r="Y49" s="56">
        <v>65</v>
      </c>
      <c r="Z49" s="56">
        <v>66</v>
      </c>
      <c r="AA49" s="56">
        <v>67</v>
      </c>
    </row>
    <row r="50" spans="1:27" ht="15">
      <c r="A50" s="13">
        <v>44</v>
      </c>
      <c r="B50" s="14" t="s">
        <v>60</v>
      </c>
      <c r="C50" s="54" t="s">
        <v>85</v>
      </c>
      <c r="D50" s="55">
        <v>80</v>
      </c>
      <c r="E50" s="55">
        <v>85</v>
      </c>
      <c r="F50" s="55">
        <v>90</v>
      </c>
      <c r="G50" s="55">
        <v>100</v>
      </c>
      <c r="H50" s="55">
        <v>100</v>
      </c>
      <c r="I50" s="55">
        <v>100</v>
      </c>
      <c r="J50" s="55">
        <v>98.5</v>
      </c>
      <c r="K50" s="55">
        <v>100</v>
      </c>
      <c r="L50" s="55">
        <v>100</v>
      </c>
      <c r="M50" s="56">
        <v>54</v>
      </c>
      <c r="N50" s="56">
        <v>67</v>
      </c>
      <c r="O50" s="56">
        <v>76</v>
      </c>
      <c r="P50" s="56">
        <v>42.3</v>
      </c>
      <c r="Q50" s="56">
        <v>44.7</v>
      </c>
      <c r="R50" s="56">
        <v>47</v>
      </c>
      <c r="S50" s="56">
        <v>55</v>
      </c>
      <c r="T50" s="56">
        <v>60</v>
      </c>
      <c r="U50" s="56">
        <v>70</v>
      </c>
      <c r="V50" s="56">
        <v>55</v>
      </c>
      <c r="W50" s="56">
        <v>60</v>
      </c>
      <c r="X50" s="56">
        <v>65</v>
      </c>
      <c r="Y50" s="56">
        <v>90</v>
      </c>
      <c r="Z50" s="56">
        <v>92</v>
      </c>
      <c r="AA50" s="56">
        <v>94</v>
      </c>
    </row>
    <row r="51" spans="1:27" ht="25.5">
      <c r="A51" s="11">
        <v>45</v>
      </c>
      <c r="B51" s="14" t="s">
        <v>61</v>
      </c>
      <c r="C51" s="54" t="s">
        <v>85</v>
      </c>
      <c r="D51" s="55">
        <v>86</v>
      </c>
      <c r="E51" s="55">
        <v>86</v>
      </c>
      <c r="F51" s="55" t="s">
        <v>92</v>
      </c>
      <c r="G51" s="55">
        <v>95</v>
      </c>
      <c r="H51" s="55">
        <v>95</v>
      </c>
      <c r="I51" s="55" t="s">
        <v>92</v>
      </c>
      <c r="J51" s="55">
        <v>84</v>
      </c>
      <c r="K51" s="55">
        <v>100</v>
      </c>
      <c r="L51" s="55" t="s">
        <v>92</v>
      </c>
      <c r="M51" s="56">
        <v>224</v>
      </c>
      <c r="N51" s="56">
        <v>227</v>
      </c>
      <c r="O51" s="58" t="s">
        <v>88</v>
      </c>
      <c r="P51" s="56">
        <v>44.7</v>
      </c>
      <c r="Q51" s="56">
        <v>47</v>
      </c>
      <c r="R51" s="58" t="s">
        <v>88</v>
      </c>
      <c r="S51" s="56">
        <v>80</v>
      </c>
      <c r="T51" s="56">
        <v>80</v>
      </c>
      <c r="U51" s="58" t="s">
        <v>88</v>
      </c>
      <c r="V51" s="56">
        <v>95</v>
      </c>
      <c r="W51" s="56">
        <v>98</v>
      </c>
      <c r="X51" s="58" t="s">
        <v>88</v>
      </c>
      <c r="Y51" s="56">
        <v>76</v>
      </c>
      <c r="Z51" s="56">
        <v>76</v>
      </c>
      <c r="AA51" s="58" t="s">
        <v>88</v>
      </c>
    </row>
    <row r="52" spans="1:27" ht="25.5">
      <c r="A52" s="13">
        <v>46</v>
      </c>
      <c r="B52" s="14" t="s">
        <v>62</v>
      </c>
      <c r="C52" s="54" t="s">
        <v>85</v>
      </c>
      <c r="D52" s="55" t="s">
        <v>88</v>
      </c>
      <c r="E52" s="55">
        <v>80</v>
      </c>
      <c r="F52" s="55">
        <v>90</v>
      </c>
      <c r="G52" s="55" t="s">
        <v>88</v>
      </c>
      <c r="H52" s="55">
        <v>95</v>
      </c>
      <c r="I52" s="55">
        <v>95.5</v>
      </c>
      <c r="J52" s="55" t="s">
        <v>88</v>
      </c>
      <c r="K52" s="55">
        <v>100</v>
      </c>
      <c r="L52" s="55">
        <v>100</v>
      </c>
      <c r="M52" s="58" t="s">
        <v>88</v>
      </c>
      <c r="N52" s="56">
        <v>70</v>
      </c>
      <c r="O52" s="56">
        <v>75</v>
      </c>
      <c r="P52" s="58" t="s">
        <v>88</v>
      </c>
      <c r="Q52" s="56">
        <v>40.6</v>
      </c>
      <c r="R52" s="56">
        <v>40.799999999999997</v>
      </c>
      <c r="S52" s="58" t="s">
        <v>88</v>
      </c>
      <c r="T52" s="56">
        <v>100</v>
      </c>
      <c r="U52" s="56">
        <v>100</v>
      </c>
      <c r="V52" s="58" t="s">
        <v>88</v>
      </c>
      <c r="W52" s="56">
        <v>100</v>
      </c>
      <c r="X52" s="56">
        <v>100</v>
      </c>
      <c r="Y52" s="58" t="s">
        <v>88</v>
      </c>
      <c r="Z52" s="56">
        <v>66</v>
      </c>
      <c r="AA52" s="56">
        <v>70</v>
      </c>
    </row>
    <row r="53" spans="1:27" ht="15">
      <c r="A53" s="11">
        <v>47</v>
      </c>
      <c r="B53" s="14" t="s">
        <v>63</v>
      </c>
      <c r="C53" s="54" t="s">
        <v>85</v>
      </c>
      <c r="D53" s="55">
        <v>80</v>
      </c>
      <c r="E53" s="55">
        <v>85</v>
      </c>
      <c r="F53" s="55">
        <v>90</v>
      </c>
      <c r="G53" s="55">
        <v>84</v>
      </c>
      <c r="H53" s="55">
        <v>89</v>
      </c>
      <c r="I53" s="55">
        <v>94</v>
      </c>
      <c r="J53" s="55">
        <v>66</v>
      </c>
      <c r="K53" s="55">
        <v>66</v>
      </c>
      <c r="L53" s="55">
        <v>66</v>
      </c>
      <c r="M53" s="56">
        <v>52</v>
      </c>
      <c r="N53" s="56">
        <v>58</v>
      </c>
      <c r="O53" s="56">
        <v>65</v>
      </c>
      <c r="P53" s="56">
        <v>44.7</v>
      </c>
      <c r="Q53" s="56">
        <v>47</v>
      </c>
      <c r="R53" s="56">
        <v>47</v>
      </c>
      <c r="S53" s="56">
        <v>48.6</v>
      </c>
      <c r="T53" s="56">
        <v>50</v>
      </c>
      <c r="U53" s="56">
        <v>70</v>
      </c>
      <c r="V53" s="56">
        <v>95</v>
      </c>
      <c r="W53" s="56">
        <v>95</v>
      </c>
      <c r="X53" s="56">
        <v>95</v>
      </c>
      <c r="Y53" s="56">
        <v>95</v>
      </c>
      <c r="Z53" s="56">
        <v>95</v>
      </c>
      <c r="AA53" s="56">
        <v>95</v>
      </c>
    </row>
    <row r="54" spans="1:27" ht="25.5">
      <c r="A54" s="13">
        <v>48</v>
      </c>
      <c r="B54" s="14" t="s">
        <v>64</v>
      </c>
      <c r="C54" s="54" t="s">
        <v>85</v>
      </c>
      <c r="D54" s="55">
        <v>80</v>
      </c>
      <c r="E54" s="55">
        <v>85</v>
      </c>
      <c r="F54" s="55">
        <v>90</v>
      </c>
      <c r="G54" s="55">
        <v>84</v>
      </c>
      <c r="H54" s="55">
        <v>89</v>
      </c>
      <c r="I54" s="55">
        <v>94</v>
      </c>
      <c r="J54" s="55" t="s">
        <v>88</v>
      </c>
      <c r="K54" s="55" t="s">
        <v>88</v>
      </c>
      <c r="L54" s="55" t="s">
        <v>88</v>
      </c>
      <c r="M54" s="56">
        <v>24</v>
      </c>
      <c r="N54" s="56">
        <v>26</v>
      </c>
      <c r="O54" s="56">
        <v>27</v>
      </c>
      <c r="P54" s="56">
        <v>40.4</v>
      </c>
      <c r="Q54" s="56">
        <v>40.6</v>
      </c>
      <c r="R54" s="56">
        <v>40.799999999999997</v>
      </c>
      <c r="S54" s="56">
        <v>79</v>
      </c>
      <c r="T54" s="56">
        <v>80</v>
      </c>
      <c r="U54" s="56">
        <v>81</v>
      </c>
      <c r="V54" s="56">
        <v>78</v>
      </c>
      <c r="W54" s="56">
        <v>79</v>
      </c>
      <c r="X54" s="56">
        <v>80</v>
      </c>
      <c r="Y54" s="56">
        <v>66</v>
      </c>
      <c r="Z54" s="56">
        <v>67</v>
      </c>
      <c r="AA54" s="56">
        <v>68</v>
      </c>
    </row>
    <row r="55" spans="1:27" ht="15">
      <c r="A55" s="11">
        <v>49</v>
      </c>
      <c r="B55" s="14" t="s">
        <v>65</v>
      </c>
      <c r="C55" s="54" t="s">
        <v>85</v>
      </c>
      <c r="D55" s="55">
        <v>73.900000000000006</v>
      </c>
      <c r="E55" s="55">
        <v>85</v>
      </c>
      <c r="F55" s="55">
        <v>90</v>
      </c>
      <c r="G55" s="55">
        <v>75.8</v>
      </c>
      <c r="H55" s="55">
        <v>89</v>
      </c>
      <c r="I55" s="55">
        <v>94</v>
      </c>
      <c r="J55" s="55">
        <v>84</v>
      </c>
      <c r="K55" s="55">
        <v>100</v>
      </c>
      <c r="L55" s="55">
        <v>100</v>
      </c>
      <c r="M55" s="56">
        <v>4</v>
      </c>
      <c r="N55" s="56">
        <v>6</v>
      </c>
      <c r="O55" s="56">
        <v>6</v>
      </c>
      <c r="P55" s="56">
        <v>40.4</v>
      </c>
      <c r="Q55" s="56">
        <v>40.6</v>
      </c>
      <c r="R55" s="56">
        <v>40.799999999999997</v>
      </c>
      <c r="S55" s="56">
        <v>80</v>
      </c>
      <c r="T55" s="56">
        <v>85</v>
      </c>
      <c r="U55" s="56">
        <v>90</v>
      </c>
      <c r="V55" s="56">
        <v>70</v>
      </c>
      <c r="W55" s="56">
        <v>80</v>
      </c>
      <c r="X55" s="56">
        <v>90</v>
      </c>
      <c r="Y55" s="56">
        <v>25</v>
      </c>
      <c r="Z55" s="56">
        <v>30</v>
      </c>
      <c r="AA55" s="56">
        <v>50</v>
      </c>
    </row>
    <row r="56" spans="1:27" ht="25.5">
      <c r="A56" s="13">
        <v>50</v>
      </c>
      <c r="B56" s="14" t="s">
        <v>66</v>
      </c>
      <c r="C56" s="54" t="s">
        <v>87</v>
      </c>
      <c r="D56" s="55">
        <v>2.8</v>
      </c>
      <c r="E56" s="55">
        <v>2.9</v>
      </c>
      <c r="F56" s="55">
        <v>3</v>
      </c>
      <c r="G56" s="55">
        <v>72.5</v>
      </c>
      <c r="H56" s="55">
        <v>74.5</v>
      </c>
      <c r="I56" s="55">
        <v>76.5</v>
      </c>
      <c r="J56" s="55" t="s">
        <v>88</v>
      </c>
      <c r="K56" s="55" t="s">
        <v>88</v>
      </c>
      <c r="L56" s="55" t="s">
        <v>88</v>
      </c>
      <c r="M56" s="58" t="s">
        <v>92</v>
      </c>
      <c r="N56" s="58" t="s">
        <v>92</v>
      </c>
      <c r="O56" s="58" t="s">
        <v>92</v>
      </c>
      <c r="P56" s="56">
        <v>26</v>
      </c>
      <c r="Q56" s="56">
        <v>26.1</v>
      </c>
      <c r="R56" s="56">
        <v>26.2</v>
      </c>
      <c r="S56" s="58" t="s">
        <v>92</v>
      </c>
      <c r="T56" s="58" t="s">
        <v>92</v>
      </c>
      <c r="U56" s="58" t="s">
        <v>92</v>
      </c>
      <c r="V56" s="56">
        <v>1.5</v>
      </c>
      <c r="W56" s="56">
        <v>2</v>
      </c>
      <c r="X56" s="56">
        <v>2.5</v>
      </c>
      <c r="Y56" s="56">
        <v>40</v>
      </c>
      <c r="Z56" s="56">
        <v>45</v>
      </c>
      <c r="AA56" s="56">
        <v>55</v>
      </c>
    </row>
    <row r="57" spans="1:27" ht="15">
      <c r="A57" s="11">
        <v>51</v>
      </c>
      <c r="B57" s="14" t="s">
        <v>67</v>
      </c>
      <c r="C57" s="54" t="s">
        <v>85</v>
      </c>
      <c r="D57" s="55">
        <v>80</v>
      </c>
      <c r="E57" s="55">
        <v>85</v>
      </c>
      <c r="F57" s="55">
        <v>90</v>
      </c>
      <c r="G57" s="55">
        <v>84</v>
      </c>
      <c r="H57" s="55">
        <v>89</v>
      </c>
      <c r="I57" s="55">
        <v>94</v>
      </c>
      <c r="J57" s="55">
        <v>84</v>
      </c>
      <c r="K57" s="55">
        <v>100</v>
      </c>
      <c r="L57" s="55">
        <v>100</v>
      </c>
      <c r="M57" s="56">
        <v>131</v>
      </c>
      <c r="N57" s="56">
        <v>158</v>
      </c>
      <c r="O57" s="56">
        <v>160</v>
      </c>
      <c r="P57" s="56">
        <v>40.4</v>
      </c>
      <c r="Q57" s="56">
        <v>40.6</v>
      </c>
      <c r="R57" s="56">
        <v>40.799999999999997</v>
      </c>
      <c r="S57" s="56">
        <v>40</v>
      </c>
      <c r="T57" s="56">
        <v>50</v>
      </c>
      <c r="U57" s="56">
        <v>70</v>
      </c>
      <c r="V57" s="56">
        <v>95</v>
      </c>
      <c r="W57" s="56">
        <v>96</v>
      </c>
      <c r="X57" s="56">
        <v>97</v>
      </c>
      <c r="Y57" s="56">
        <v>50</v>
      </c>
      <c r="Z57" s="56">
        <v>50</v>
      </c>
      <c r="AA57" s="56">
        <v>50</v>
      </c>
    </row>
    <row r="58" spans="1:27" ht="15">
      <c r="A58" s="13">
        <v>52</v>
      </c>
      <c r="B58" s="14" t="s">
        <v>68</v>
      </c>
      <c r="C58" s="54" t="s">
        <v>85</v>
      </c>
      <c r="D58" s="55">
        <v>80</v>
      </c>
      <c r="E58" s="55">
        <v>85</v>
      </c>
      <c r="F58" s="55">
        <v>90</v>
      </c>
      <c r="G58" s="55">
        <v>84</v>
      </c>
      <c r="H58" s="55">
        <v>89</v>
      </c>
      <c r="I58" s="55">
        <v>94</v>
      </c>
      <c r="J58" s="55">
        <v>84</v>
      </c>
      <c r="K58" s="55">
        <v>100</v>
      </c>
      <c r="L58" s="55">
        <v>100</v>
      </c>
      <c r="M58" s="56">
        <v>80</v>
      </c>
      <c r="N58" s="56">
        <v>100</v>
      </c>
      <c r="O58" s="56">
        <v>120</v>
      </c>
      <c r="P58" s="56">
        <v>40.4</v>
      </c>
      <c r="Q58" s="56">
        <v>40.6</v>
      </c>
      <c r="R58" s="56">
        <v>40.799999999999997</v>
      </c>
      <c r="S58" s="56">
        <v>40</v>
      </c>
      <c r="T58" s="56">
        <v>50</v>
      </c>
      <c r="U58" s="56">
        <v>70</v>
      </c>
      <c r="V58" s="56">
        <v>85</v>
      </c>
      <c r="W58" s="56">
        <v>90</v>
      </c>
      <c r="X58" s="56">
        <v>95</v>
      </c>
      <c r="Y58" s="56">
        <v>90</v>
      </c>
      <c r="Z58" s="56">
        <v>93</v>
      </c>
      <c r="AA58" s="56">
        <v>100</v>
      </c>
    </row>
    <row r="59" spans="1:27" ht="15">
      <c r="A59" s="11">
        <v>53</v>
      </c>
      <c r="B59" s="14" t="s">
        <v>69</v>
      </c>
      <c r="C59" s="54" t="s">
        <v>85</v>
      </c>
      <c r="D59" s="55">
        <v>73.400000000000006</v>
      </c>
      <c r="E59" s="55">
        <v>74.8</v>
      </c>
      <c r="F59" s="55">
        <v>76.2</v>
      </c>
      <c r="G59" s="55">
        <v>88.4</v>
      </c>
      <c r="H59" s="55">
        <v>89.8</v>
      </c>
      <c r="I59" s="55">
        <v>90.1</v>
      </c>
      <c r="J59" s="55">
        <v>73.099999999999994</v>
      </c>
      <c r="K59" s="55">
        <v>74.3</v>
      </c>
      <c r="L59" s="55">
        <v>78.900000000000006</v>
      </c>
      <c r="M59" s="56">
        <v>85</v>
      </c>
      <c r="N59" s="56">
        <v>85</v>
      </c>
      <c r="O59" s="56">
        <v>85</v>
      </c>
      <c r="P59" s="56">
        <v>32.1</v>
      </c>
      <c r="Q59" s="56">
        <v>32.200000000000003</v>
      </c>
      <c r="R59" s="56">
        <v>32.299999999999997</v>
      </c>
      <c r="S59" s="56">
        <v>97.5</v>
      </c>
      <c r="T59" s="56">
        <v>98</v>
      </c>
      <c r="U59" s="56">
        <v>99</v>
      </c>
      <c r="V59" s="56">
        <v>100</v>
      </c>
      <c r="W59" s="56">
        <v>100</v>
      </c>
      <c r="X59" s="56">
        <v>100</v>
      </c>
      <c r="Y59" s="56">
        <v>53.2</v>
      </c>
      <c r="Z59" s="56">
        <v>57.4</v>
      </c>
      <c r="AA59" s="56">
        <v>60.3</v>
      </c>
    </row>
    <row r="60" spans="1:27" ht="15">
      <c r="A60" s="13">
        <v>54</v>
      </c>
      <c r="B60" s="14" t="s">
        <v>70</v>
      </c>
      <c r="C60" s="54" t="s">
        <v>85</v>
      </c>
      <c r="D60" s="55">
        <v>80</v>
      </c>
      <c r="E60" s="55">
        <v>85</v>
      </c>
      <c r="F60" s="55">
        <v>90</v>
      </c>
      <c r="G60" s="55">
        <v>84</v>
      </c>
      <c r="H60" s="55">
        <v>89</v>
      </c>
      <c r="I60" s="55">
        <v>94</v>
      </c>
      <c r="J60" s="55">
        <v>84</v>
      </c>
      <c r="K60" s="55">
        <v>100</v>
      </c>
      <c r="L60" s="55">
        <v>100</v>
      </c>
      <c r="M60" s="56">
        <v>9</v>
      </c>
      <c r="N60" s="56">
        <v>9</v>
      </c>
      <c r="O60" s="56">
        <v>9</v>
      </c>
      <c r="P60" s="56">
        <v>40.4</v>
      </c>
      <c r="Q60" s="56">
        <v>40.6</v>
      </c>
      <c r="R60" s="56">
        <v>40.799999999999997</v>
      </c>
      <c r="S60" s="56">
        <v>90</v>
      </c>
      <c r="T60" s="56">
        <v>95</v>
      </c>
      <c r="U60" s="56">
        <v>96</v>
      </c>
      <c r="V60" s="56">
        <v>94</v>
      </c>
      <c r="W60" s="56">
        <v>96</v>
      </c>
      <c r="X60" s="56">
        <v>97</v>
      </c>
      <c r="Y60" s="56">
        <v>89</v>
      </c>
      <c r="Z60" s="56">
        <v>92</v>
      </c>
      <c r="AA60" s="56">
        <v>93</v>
      </c>
    </row>
    <row r="61" spans="1:27" ht="15">
      <c r="A61" s="11">
        <v>55</v>
      </c>
      <c r="B61" s="14" t="s">
        <v>71</v>
      </c>
      <c r="C61" s="54" t="s">
        <v>85</v>
      </c>
      <c r="D61" s="55">
        <v>80</v>
      </c>
      <c r="E61" s="55">
        <v>85</v>
      </c>
      <c r="F61" s="55">
        <v>90</v>
      </c>
      <c r="G61" s="55">
        <v>84</v>
      </c>
      <c r="H61" s="55">
        <v>89</v>
      </c>
      <c r="I61" s="55">
        <v>94</v>
      </c>
      <c r="J61" s="55">
        <v>84</v>
      </c>
      <c r="K61" s="55">
        <v>100</v>
      </c>
      <c r="L61" s="55">
        <v>100</v>
      </c>
      <c r="M61" s="56">
        <v>24</v>
      </c>
      <c r="N61" s="56">
        <v>24</v>
      </c>
      <c r="O61" s="56">
        <v>24</v>
      </c>
      <c r="P61" s="56">
        <v>39.4</v>
      </c>
      <c r="Q61" s="56">
        <v>39.4</v>
      </c>
      <c r="R61" s="56">
        <v>39.4</v>
      </c>
      <c r="S61" s="56">
        <v>40</v>
      </c>
      <c r="T61" s="56">
        <v>50</v>
      </c>
      <c r="U61" s="56">
        <v>70</v>
      </c>
      <c r="V61" s="56">
        <v>90</v>
      </c>
      <c r="W61" s="56">
        <v>90</v>
      </c>
      <c r="X61" s="56">
        <v>95</v>
      </c>
      <c r="Y61" s="56">
        <v>63</v>
      </c>
      <c r="Z61" s="56">
        <v>65</v>
      </c>
      <c r="AA61" s="56">
        <v>67</v>
      </c>
    </row>
    <row r="62" spans="1:27" ht="25.5">
      <c r="A62" s="13">
        <v>56</v>
      </c>
      <c r="B62" s="14" t="s">
        <v>72</v>
      </c>
      <c r="C62" s="54" t="s">
        <v>85</v>
      </c>
      <c r="D62" s="55">
        <v>80</v>
      </c>
      <c r="E62" s="55">
        <v>85</v>
      </c>
      <c r="F62" s="55">
        <v>90</v>
      </c>
      <c r="G62" s="55">
        <v>84</v>
      </c>
      <c r="H62" s="55">
        <v>89</v>
      </c>
      <c r="I62" s="55">
        <v>94</v>
      </c>
      <c r="J62" s="55" t="s">
        <v>88</v>
      </c>
      <c r="K62" s="55" t="s">
        <v>88</v>
      </c>
      <c r="L62" s="55" t="s">
        <v>88</v>
      </c>
      <c r="M62" s="56">
        <v>18</v>
      </c>
      <c r="N62" s="56">
        <v>24</v>
      </c>
      <c r="O62" s="56">
        <v>28</v>
      </c>
      <c r="P62" s="56">
        <v>40.4</v>
      </c>
      <c r="Q62" s="56">
        <v>40.6</v>
      </c>
      <c r="R62" s="56">
        <v>40.799999999999997</v>
      </c>
      <c r="S62" s="56">
        <v>40</v>
      </c>
      <c r="T62" s="56">
        <v>50</v>
      </c>
      <c r="U62" s="56">
        <v>70</v>
      </c>
      <c r="V62" s="56">
        <v>95</v>
      </c>
      <c r="W62" s="56">
        <v>95</v>
      </c>
      <c r="X62" s="56">
        <v>95</v>
      </c>
      <c r="Y62" s="56">
        <v>35</v>
      </c>
      <c r="Z62" s="56">
        <v>40</v>
      </c>
      <c r="AA62" s="56">
        <v>45</v>
      </c>
    </row>
    <row r="63" spans="1:27" ht="25.5">
      <c r="A63" s="11">
        <v>57</v>
      </c>
      <c r="B63" s="14" t="s">
        <v>73</v>
      </c>
      <c r="C63" s="54" t="s">
        <v>85</v>
      </c>
      <c r="D63" s="55">
        <v>80</v>
      </c>
      <c r="E63" s="55">
        <v>85</v>
      </c>
      <c r="F63" s="55">
        <v>90</v>
      </c>
      <c r="G63" s="55">
        <v>84</v>
      </c>
      <c r="H63" s="55">
        <v>89</v>
      </c>
      <c r="I63" s="55">
        <v>94</v>
      </c>
      <c r="J63" s="55">
        <v>100</v>
      </c>
      <c r="K63" s="55">
        <v>100</v>
      </c>
      <c r="L63" s="55">
        <v>100</v>
      </c>
      <c r="M63" s="55" t="s">
        <v>88</v>
      </c>
      <c r="N63" s="56">
        <v>30</v>
      </c>
      <c r="O63" s="56">
        <v>30</v>
      </c>
      <c r="P63" s="56">
        <v>44.7</v>
      </c>
      <c r="Q63" s="56">
        <v>47</v>
      </c>
      <c r="R63" s="56">
        <v>49.4</v>
      </c>
      <c r="S63" s="55" t="s">
        <v>88</v>
      </c>
      <c r="T63" s="55" t="s">
        <v>88</v>
      </c>
      <c r="U63" s="55" t="s">
        <v>88</v>
      </c>
      <c r="V63" s="56">
        <v>47</v>
      </c>
      <c r="W63" s="56">
        <v>47</v>
      </c>
      <c r="X63" s="56">
        <v>47</v>
      </c>
      <c r="Y63" s="56">
        <v>45</v>
      </c>
      <c r="Z63" s="56">
        <v>46</v>
      </c>
      <c r="AA63" s="56">
        <v>46</v>
      </c>
    </row>
    <row r="64" spans="1:27" ht="15">
      <c r="A64" s="13">
        <v>58</v>
      </c>
      <c r="B64" s="14" t="s">
        <v>74</v>
      </c>
      <c r="C64" s="54" t="s">
        <v>85</v>
      </c>
      <c r="D64" s="55">
        <v>80</v>
      </c>
      <c r="E64" s="55">
        <v>85</v>
      </c>
      <c r="F64" s="55">
        <v>90</v>
      </c>
      <c r="G64" s="55">
        <v>86.6</v>
      </c>
      <c r="H64" s="55">
        <v>89</v>
      </c>
      <c r="I64" s="55">
        <v>94</v>
      </c>
      <c r="J64" s="55">
        <v>84</v>
      </c>
      <c r="K64" s="55">
        <v>100</v>
      </c>
      <c r="L64" s="55">
        <v>100</v>
      </c>
      <c r="M64" s="56">
        <v>5</v>
      </c>
      <c r="N64" s="56">
        <v>6</v>
      </c>
      <c r="O64" s="56">
        <v>7</v>
      </c>
      <c r="P64" s="56">
        <v>40.4</v>
      </c>
      <c r="Q64" s="56">
        <v>40.6</v>
      </c>
      <c r="R64" s="56">
        <v>40.799999999999997</v>
      </c>
      <c r="S64" s="56">
        <v>40</v>
      </c>
      <c r="T64" s="56">
        <v>50</v>
      </c>
      <c r="U64" s="56">
        <v>70</v>
      </c>
      <c r="V64" s="56">
        <v>96</v>
      </c>
      <c r="W64" s="56">
        <v>97</v>
      </c>
      <c r="X64" s="56">
        <v>97.5</v>
      </c>
      <c r="Y64" s="56">
        <v>94</v>
      </c>
      <c r="Z64" s="56">
        <v>95</v>
      </c>
      <c r="AA64" s="56">
        <v>96</v>
      </c>
    </row>
    <row r="65" spans="1:30" ht="15">
      <c r="A65" s="11">
        <v>59</v>
      </c>
      <c r="B65" s="14" t="s">
        <v>75</v>
      </c>
      <c r="C65" s="54" t="s">
        <v>85</v>
      </c>
      <c r="D65" s="55">
        <v>80</v>
      </c>
      <c r="E65" s="55">
        <v>85</v>
      </c>
      <c r="F65" s="55">
        <v>90</v>
      </c>
      <c r="G65" s="55">
        <v>84</v>
      </c>
      <c r="H65" s="55">
        <v>89</v>
      </c>
      <c r="I65" s="55">
        <v>94</v>
      </c>
      <c r="J65" s="55">
        <v>93.8</v>
      </c>
      <c r="K65" s="55">
        <v>100</v>
      </c>
      <c r="L65" s="55">
        <v>100</v>
      </c>
      <c r="M65" s="56">
        <v>40</v>
      </c>
      <c r="N65" s="56">
        <v>46</v>
      </c>
      <c r="O65" s="56">
        <v>52</v>
      </c>
      <c r="P65" s="56">
        <v>44.7</v>
      </c>
      <c r="Q65" s="56">
        <v>47</v>
      </c>
      <c r="R65" s="56">
        <v>49.4</v>
      </c>
      <c r="S65" s="56">
        <v>80</v>
      </c>
      <c r="T65" s="56">
        <v>82.5</v>
      </c>
      <c r="U65" s="56">
        <v>85</v>
      </c>
      <c r="V65" s="56">
        <v>92</v>
      </c>
      <c r="W65" s="56">
        <v>93</v>
      </c>
      <c r="X65" s="56">
        <v>94</v>
      </c>
      <c r="Y65" s="56">
        <v>85</v>
      </c>
      <c r="Z65" s="56">
        <v>95.5</v>
      </c>
      <c r="AA65" s="56">
        <v>100</v>
      </c>
    </row>
    <row r="66" spans="1:30" s="20" customFormat="1" ht="15">
      <c r="A66" s="13">
        <v>60</v>
      </c>
      <c r="B66" s="14" t="s">
        <v>76</v>
      </c>
      <c r="C66" s="57" t="s">
        <v>85</v>
      </c>
      <c r="D66" s="55">
        <v>73.900000000000006</v>
      </c>
      <c r="E66" s="55">
        <v>74.900000000000006</v>
      </c>
      <c r="F66" s="55">
        <v>75.900000000000006</v>
      </c>
      <c r="G66" s="55">
        <v>75.8</v>
      </c>
      <c r="H66" s="55">
        <v>76.8</v>
      </c>
      <c r="I66" s="55">
        <v>77.8</v>
      </c>
      <c r="J66" s="55">
        <v>84</v>
      </c>
      <c r="K66" s="55">
        <v>100</v>
      </c>
      <c r="L66" s="55">
        <v>100</v>
      </c>
      <c r="M66" s="59">
        <v>40</v>
      </c>
      <c r="N66" s="59">
        <v>60</v>
      </c>
      <c r="O66" s="59">
        <v>85</v>
      </c>
      <c r="P66" s="59">
        <v>25</v>
      </c>
      <c r="Q66" s="59">
        <v>25</v>
      </c>
      <c r="R66" s="59">
        <v>25</v>
      </c>
      <c r="S66" s="59">
        <v>60</v>
      </c>
      <c r="T66" s="59">
        <v>70</v>
      </c>
      <c r="U66" s="59">
        <v>75</v>
      </c>
      <c r="V66" s="59">
        <v>70</v>
      </c>
      <c r="W66" s="59">
        <v>80</v>
      </c>
      <c r="X66" s="59">
        <v>85</v>
      </c>
      <c r="Y66" s="59">
        <v>90</v>
      </c>
      <c r="Z66" s="59">
        <v>93</v>
      </c>
      <c r="AA66" s="59">
        <v>100</v>
      </c>
      <c r="AB66" s="16"/>
      <c r="AC66" s="17"/>
      <c r="AD66" s="19"/>
    </row>
    <row r="67" spans="1:30" ht="15">
      <c r="A67" s="11">
        <v>61</v>
      </c>
      <c r="B67" s="14" t="s">
        <v>77</v>
      </c>
      <c r="C67" s="54" t="s">
        <v>85</v>
      </c>
      <c r="D67" s="55">
        <v>80</v>
      </c>
      <c r="E67" s="55">
        <v>85</v>
      </c>
      <c r="F67" s="55">
        <v>90</v>
      </c>
      <c r="G67" s="55">
        <v>84</v>
      </c>
      <c r="H67" s="55">
        <v>89</v>
      </c>
      <c r="I67" s="55">
        <v>94</v>
      </c>
      <c r="J67" s="55">
        <v>90.6</v>
      </c>
      <c r="K67" s="55">
        <v>100</v>
      </c>
      <c r="L67" s="55">
        <v>100</v>
      </c>
      <c r="M67" s="56">
        <v>25</v>
      </c>
      <c r="N67" s="56">
        <v>28</v>
      </c>
      <c r="O67" s="56">
        <v>27</v>
      </c>
      <c r="P67" s="56">
        <v>21</v>
      </c>
      <c r="Q67" s="56">
        <v>21.5</v>
      </c>
      <c r="R67" s="56">
        <v>22</v>
      </c>
      <c r="S67" s="56">
        <v>86</v>
      </c>
      <c r="T67" s="56">
        <v>88.5</v>
      </c>
      <c r="U67" s="56">
        <v>89.5</v>
      </c>
      <c r="V67" s="56">
        <v>85</v>
      </c>
      <c r="W67" s="56">
        <v>87</v>
      </c>
      <c r="X67" s="56">
        <v>88</v>
      </c>
      <c r="Y67" s="56">
        <v>62.7</v>
      </c>
      <c r="Z67" s="56">
        <v>66.900000000000006</v>
      </c>
      <c r="AA67" s="56">
        <v>68.900000000000006</v>
      </c>
    </row>
    <row r="68" spans="1:30" ht="25.5">
      <c r="A68" s="13">
        <v>62</v>
      </c>
      <c r="B68" s="14" t="s">
        <v>78</v>
      </c>
      <c r="C68" s="54" t="s">
        <v>87</v>
      </c>
      <c r="D68" s="55">
        <v>80</v>
      </c>
      <c r="E68" s="55">
        <v>85</v>
      </c>
      <c r="F68" s="55">
        <v>90</v>
      </c>
      <c r="G68" s="55">
        <v>84</v>
      </c>
      <c r="H68" s="55">
        <v>89</v>
      </c>
      <c r="I68" s="55">
        <v>94</v>
      </c>
      <c r="J68" s="55" t="s">
        <v>92</v>
      </c>
      <c r="K68" s="55" t="s">
        <v>92</v>
      </c>
      <c r="L68" s="55" t="s">
        <v>92</v>
      </c>
      <c r="M68" s="56">
        <v>65</v>
      </c>
      <c r="N68" s="56">
        <v>70</v>
      </c>
      <c r="O68" s="56">
        <v>75</v>
      </c>
      <c r="P68" s="58" t="s">
        <v>92</v>
      </c>
      <c r="Q68" s="58" t="s">
        <v>92</v>
      </c>
      <c r="R68" s="58" t="s">
        <v>92</v>
      </c>
      <c r="S68" s="56">
        <v>97</v>
      </c>
      <c r="T68" s="56">
        <v>97</v>
      </c>
      <c r="U68" s="56">
        <v>98</v>
      </c>
      <c r="V68" s="58" t="s">
        <v>92</v>
      </c>
      <c r="W68" s="58" t="s">
        <v>92</v>
      </c>
      <c r="X68" s="58" t="s">
        <v>92</v>
      </c>
      <c r="Y68" s="56">
        <v>72</v>
      </c>
      <c r="Z68" s="56">
        <v>74</v>
      </c>
      <c r="AA68" s="56">
        <v>75</v>
      </c>
    </row>
    <row r="69" spans="1:30" ht="15">
      <c r="A69" s="11">
        <v>63</v>
      </c>
      <c r="B69" s="14" t="s">
        <v>79</v>
      </c>
      <c r="C69" s="54" t="s">
        <v>85</v>
      </c>
      <c r="D69" s="55">
        <v>80</v>
      </c>
      <c r="E69" s="55">
        <v>85</v>
      </c>
      <c r="F69" s="55">
        <v>90</v>
      </c>
      <c r="G69" s="55">
        <v>84</v>
      </c>
      <c r="H69" s="55">
        <v>89</v>
      </c>
      <c r="I69" s="55">
        <v>94</v>
      </c>
      <c r="J69" s="55">
        <v>75</v>
      </c>
      <c r="K69" s="55">
        <v>85</v>
      </c>
      <c r="L69" s="55">
        <v>90</v>
      </c>
      <c r="M69" s="56">
        <v>55</v>
      </c>
      <c r="N69" s="56">
        <v>75</v>
      </c>
      <c r="O69" s="56">
        <v>85</v>
      </c>
      <c r="P69" s="56">
        <v>40.4</v>
      </c>
      <c r="Q69" s="56">
        <v>40.6</v>
      </c>
      <c r="R69" s="56">
        <v>40.799999999999997</v>
      </c>
      <c r="S69" s="56">
        <v>70</v>
      </c>
      <c r="T69" s="56">
        <v>75</v>
      </c>
      <c r="U69" s="56">
        <v>80</v>
      </c>
      <c r="V69" s="56">
        <v>90</v>
      </c>
      <c r="W69" s="56">
        <v>92</v>
      </c>
      <c r="X69" s="56">
        <v>93</v>
      </c>
      <c r="Y69" s="56">
        <v>94</v>
      </c>
      <c r="Z69" s="56">
        <v>95</v>
      </c>
      <c r="AA69" s="56">
        <v>96</v>
      </c>
    </row>
    <row r="70" spans="1:30" ht="15">
      <c r="A70" s="13">
        <v>64</v>
      </c>
      <c r="B70" s="14" t="s">
        <v>80</v>
      </c>
      <c r="C70" s="54" t="s">
        <v>85</v>
      </c>
      <c r="D70" s="55">
        <v>80</v>
      </c>
      <c r="E70" s="55">
        <v>85</v>
      </c>
      <c r="F70" s="55">
        <v>90</v>
      </c>
      <c r="G70" s="55">
        <v>84</v>
      </c>
      <c r="H70" s="55">
        <v>89</v>
      </c>
      <c r="I70" s="55">
        <v>94</v>
      </c>
      <c r="J70" s="55">
        <v>84</v>
      </c>
      <c r="K70" s="55">
        <v>100</v>
      </c>
      <c r="L70" s="55">
        <v>100</v>
      </c>
      <c r="M70" s="56">
        <v>24</v>
      </c>
      <c r="N70" s="56">
        <v>24</v>
      </c>
      <c r="O70" s="56">
        <v>24</v>
      </c>
      <c r="P70" s="56">
        <v>24.5</v>
      </c>
      <c r="Q70" s="56">
        <v>24.7</v>
      </c>
      <c r="R70" s="56">
        <v>25</v>
      </c>
      <c r="S70" s="56">
        <v>40</v>
      </c>
      <c r="T70" s="56">
        <v>50</v>
      </c>
      <c r="U70" s="56">
        <v>70</v>
      </c>
      <c r="V70" s="56">
        <v>94</v>
      </c>
      <c r="W70" s="56">
        <v>95</v>
      </c>
      <c r="X70" s="56">
        <v>96</v>
      </c>
      <c r="Y70" s="56">
        <v>50</v>
      </c>
      <c r="Z70" s="56">
        <v>50</v>
      </c>
      <c r="AA70" s="56">
        <v>50</v>
      </c>
    </row>
    <row r="71" spans="1:30" ht="15">
      <c r="A71" s="11">
        <v>65</v>
      </c>
      <c r="B71" s="14" t="s">
        <v>81</v>
      </c>
      <c r="C71" s="54" t="s">
        <v>85</v>
      </c>
      <c r="D71" s="55">
        <v>80</v>
      </c>
      <c r="E71" s="55">
        <v>85</v>
      </c>
      <c r="F71" s="55">
        <v>90</v>
      </c>
      <c r="G71" s="55">
        <v>84</v>
      </c>
      <c r="H71" s="55">
        <v>89</v>
      </c>
      <c r="I71" s="55">
        <v>94</v>
      </c>
      <c r="J71" s="55">
        <v>84</v>
      </c>
      <c r="K71" s="55">
        <v>100</v>
      </c>
      <c r="L71" s="55">
        <v>100</v>
      </c>
      <c r="M71" s="56">
        <v>42</v>
      </c>
      <c r="N71" s="56">
        <v>62</v>
      </c>
      <c r="O71" s="56">
        <v>72</v>
      </c>
      <c r="P71" s="56">
        <v>40.4</v>
      </c>
      <c r="Q71" s="56">
        <v>40.6</v>
      </c>
      <c r="R71" s="56">
        <v>40.799999999999997</v>
      </c>
      <c r="S71" s="56">
        <v>40</v>
      </c>
      <c r="T71" s="56">
        <v>50</v>
      </c>
      <c r="U71" s="56">
        <v>70</v>
      </c>
      <c r="V71" s="56">
        <v>85</v>
      </c>
      <c r="W71" s="56">
        <v>90</v>
      </c>
      <c r="X71" s="56">
        <v>90</v>
      </c>
      <c r="Y71" s="56">
        <v>52</v>
      </c>
      <c r="Z71" s="56">
        <v>68</v>
      </c>
      <c r="AA71" s="56">
        <v>84</v>
      </c>
    </row>
    <row r="72" spans="1:30" ht="15">
      <c r="A72" s="13">
        <v>66</v>
      </c>
      <c r="B72" s="14" t="s">
        <v>82</v>
      </c>
      <c r="C72" s="54" t="s">
        <v>85</v>
      </c>
      <c r="D72" s="55">
        <v>80</v>
      </c>
      <c r="E72" s="55">
        <v>85</v>
      </c>
      <c r="F72" s="55">
        <v>90</v>
      </c>
      <c r="G72" s="55">
        <v>84</v>
      </c>
      <c r="H72" s="55">
        <v>89</v>
      </c>
      <c r="I72" s="55">
        <v>94</v>
      </c>
      <c r="J72" s="55">
        <v>100</v>
      </c>
      <c r="K72" s="55">
        <v>100</v>
      </c>
      <c r="L72" s="55">
        <v>100</v>
      </c>
      <c r="M72" s="56">
        <v>22</v>
      </c>
      <c r="N72" s="56">
        <v>22</v>
      </c>
      <c r="O72" s="56">
        <v>22</v>
      </c>
      <c r="P72" s="56">
        <v>40.4</v>
      </c>
      <c r="Q72" s="56">
        <v>40.6</v>
      </c>
      <c r="R72" s="56">
        <v>40.799999999999997</v>
      </c>
      <c r="S72" s="56">
        <v>70</v>
      </c>
      <c r="T72" s="56">
        <v>70.5</v>
      </c>
      <c r="U72" s="56">
        <v>71</v>
      </c>
      <c r="V72" s="56">
        <v>98</v>
      </c>
      <c r="W72" s="56">
        <v>98.5</v>
      </c>
      <c r="X72" s="56">
        <v>99</v>
      </c>
      <c r="Y72" s="56">
        <v>46</v>
      </c>
      <c r="Z72" s="56">
        <v>47</v>
      </c>
      <c r="AA72" s="56">
        <v>48</v>
      </c>
    </row>
    <row r="73" spans="1:30" ht="30">
      <c r="A73" s="11">
        <v>67</v>
      </c>
      <c r="B73" s="14" t="s">
        <v>83</v>
      </c>
      <c r="C73" s="54" t="s">
        <v>85</v>
      </c>
      <c r="D73" s="55">
        <v>98.5</v>
      </c>
      <c r="E73" s="55">
        <v>98.5</v>
      </c>
      <c r="F73" s="55">
        <v>98.5</v>
      </c>
      <c r="G73" s="55">
        <v>100</v>
      </c>
      <c r="H73" s="55">
        <v>100</v>
      </c>
      <c r="I73" s="55">
        <v>100</v>
      </c>
      <c r="J73" s="55">
        <v>70</v>
      </c>
      <c r="K73" s="55">
        <v>71</v>
      </c>
      <c r="L73" s="55">
        <v>72</v>
      </c>
      <c r="M73" s="56">
        <v>250</v>
      </c>
      <c r="N73" s="56">
        <v>300</v>
      </c>
      <c r="O73" s="56">
        <v>350</v>
      </c>
      <c r="P73" s="56">
        <v>35</v>
      </c>
      <c r="Q73" s="56">
        <v>35.5</v>
      </c>
      <c r="R73" s="56">
        <v>36</v>
      </c>
      <c r="S73" s="56">
        <v>95</v>
      </c>
      <c r="T73" s="56">
        <v>95.2</v>
      </c>
      <c r="U73" s="56">
        <v>95.2</v>
      </c>
      <c r="V73" s="56">
        <v>100</v>
      </c>
      <c r="W73" s="56">
        <v>100</v>
      </c>
      <c r="X73" s="56">
        <v>100</v>
      </c>
      <c r="Y73" s="56">
        <v>97</v>
      </c>
      <c r="Z73" s="56">
        <v>98</v>
      </c>
      <c r="AA73" s="56">
        <v>99</v>
      </c>
    </row>
  </sheetData>
  <mergeCells count="29">
    <mergeCell ref="A1:AA1"/>
    <mergeCell ref="X3:X4"/>
    <mergeCell ref="Y3:Y4"/>
    <mergeCell ref="Z3:Z4"/>
    <mergeCell ref="AA3:AA4"/>
    <mergeCell ref="V3:V4"/>
    <mergeCell ref="W3:W4"/>
    <mergeCell ref="P5:R5"/>
    <mergeCell ref="M2:O2"/>
    <mergeCell ref="P2:R2"/>
    <mergeCell ref="A2:A4"/>
    <mergeCell ref="B2:B4"/>
    <mergeCell ref="G2:I2"/>
    <mergeCell ref="J2:L2"/>
    <mergeCell ref="C2:C4"/>
    <mergeCell ref="M3:M4"/>
    <mergeCell ref="N3:N4"/>
    <mergeCell ref="O3:O4"/>
    <mergeCell ref="D5:F5"/>
    <mergeCell ref="G5:I5"/>
    <mergeCell ref="J5:L5"/>
    <mergeCell ref="D2:F2"/>
    <mergeCell ref="M5:O5"/>
    <mergeCell ref="S5:U5"/>
    <mergeCell ref="V5:X5"/>
    <mergeCell ref="Y5:AA5"/>
    <mergeCell ref="S2:U2"/>
    <mergeCell ref="V2:X2"/>
    <mergeCell ref="Y2:AA2"/>
  </mergeCells>
  <conditionalFormatting sqref="M6:M8 N6:AA73 M10:M62 M64:M73 D6:L73">
    <cfRule type="containsText" dxfId="125" priority="1" stopIfTrue="1" operator="containsText" text="не">
      <formula>NOT(ISERROR(SEARCH("не",D6)))</formula>
    </cfRule>
    <cfRule type="containsText" dxfId="124" priority="8" stopIfTrue="1" operator="containsText" text="от">
      <formula>NOT(ISERROR(SEARCH("от",D6)))</formula>
    </cfRule>
  </conditionalFormatting>
  <conditionalFormatting sqref="C6:C73">
    <cfRule type="containsText" dxfId="123" priority="62" operator="containsText" text="да">
      <formula>NOT(ISERROR(SEARCH("да",C6)))</formula>
    </cfRule>
    <cfRule type="containsText" dxfId="122" priority="63" operator="containsText" text="нет">
      <formula>NOT(ISERROR(SEARCH("нет",C6)))</formula>
    </cfRule>
  </conditionalFormatting>
  <conditionalFormatting sqref="D6:D73">
    <cfRule type="cellIs" dxfId="121" priority="17" operator="greaterThan">
      <formula>$D$4</formula>
    </cfRule>
    <cfRule type="cellIs" dxfId="120" priority="59" operator="lessThan">
      <formula>$D$4</formula>
    </cfRule>
    <cfRule type="cellIs" dxfId="119" priority="61" operator="equal">
      <formula>$D$4</formula>
    </cfRule>
  </conditionalFormatting>
  <conditionalFormatting sqref="E6:E73">
    <cfRule type="cellIs" dxfId="118" priority="56" operator="lessThan">
      <formula>$E$4</formula>
    </cfRule>
    <cfRule type="cellIs" dxfId="117" priority="57" operator="greaterThan">
      <formula>$E$4</formula>
    </cfRule>
    <cfRule type="cellIs" dxfId="116" priority="58" operator="equal">
      <formula>$E$4</formula>
    </cfRule>
  </conditionalFormatting>
  <conditionalFormatting sqref="F6:F73">
    <cfRule type="cellIs" dxfId="115" priority="53" operator="lessThan">
      <formula>$F$4</formula>
    </cfRule>
    <cfRule type="cellIs" dxfId="114" priority="54" operator="greaterThan">
      <formula>$F$4</formula>
    </cfRule>
    <cfRule type="cellIs" dxfId="113" priority="55" operator="equal">
      <formula>$F$4</formula>
    </cfRule>
  </conditionalFormatting>
  <conditionalFormatting sqref="G6:G73">
    <cfRule type="cellIs" dxfId="112" priority="51" operator="lessThan">
      <formula>$G$4</formula>
    </cfRule>
    <cfRule type="cellIs" dxfId="111" priority="52" operator="greaterThan">
      <formula>$G$4</formula>
    </cfRule>
    <cfRule type="cellIs" dxfId="110" priority="64" operator="equal">
      <formula>$G$4</formula>
    </cfRule>
  </conditionalFormatting>
  <conditionalFormatting sqref="H6:H73">
    <cfRule type="cellIs" dxfId="109" priority="47" operator="greaterThan">
      <formula>$H$4</formula>
    </cfRule>
    <cfRule type="cellIs" dxfId="108" priority="48" operator="lessThan">
      <formula>$H$4</formula>
    </cfRule>
    <cfRule type="cellIs" dxfId="107" priority="49" operator="equal">
      <formula>$H$4</formula>
    </cfRule>
  </conditionalFormatting>
  <conditionalFormatting sqref="I6:I73">
    <cfRule type="cellIs" dxfId="106" priority="45" operator="lessThan">
      <formula>$I$4</formula>
    </cfRule>
    <cfRule type="cellIs" dxfId="105" priority="46" operator="greaterThan">
      <formula>$I$4</formula>
    </cfRule>
    <cfRule type="cellIs" dxfId="104" priority="50" operator="equal">
      <formula>$I$4</formula>
    </cfRule>
  </conditionalFormatting>
  <conditionalFormatting sqref="J6:J73">
    <cfRule type="cellIs" dxfId="103" priority="42" operator="lessThan">
      <formula>$J$4</formula>
    </cfRule>
    <cfRule type="cellIs" dxfId="102" priority="43" operator="greaterThan">
      <formula>$J$4</formula>
    </cfRule>
    <cfRule type="cellIs" dxfId="101" priority="44" operator="equal">
      <formula>$J$4</formula>
    </cfRule>
  </conditionalFormatting>
  <conditionalFormatting sqref="K6:K73">
    <cfRule type="cellIs" dxfId="100" priority="39" operator="greaterThan">
      <formula>$K$4</formula>
    </cfRule>
    <cfRule type="cellIs" dxfId="99" priority="40" operator="lessThan">
      <formula>$K$4</formula>
    </cfRule>
    <cfRule type="cellIs" dxfId="98" priority="41" operator="equal">
      <formula>$K$4</formula>
    </cfRule>
  </conditionalFormatting>
  <conditionalFormatting sqref="L6:L73">
    <cfRule type="cellIs" dxfId="97" priority="36" operator="greaterThan">
      <formula>$L$4</formula>
    </cfRule>
    <cfRule type="cellIs" dxfId="96" priority="37" operator="equal">
      <formula>$L$4</formula>
    </cfRule>
    <cfRule type="cellIs" dxfId="95" priority="38" operator="lessThan">
      <formula>$L$4</formula>
    </cfRule>
  </conditionalFormatting>
  <conditionalFormatting sqref="P6:P73">
    <cfRule type="cellIs" dxfId="94" priority="33" operator="greaterThan">
      <formula>$P$4</formula>
    </cfRule>
    <cfRule type="cellIs" dxfId="93" priority="34" operator="lessThan">
      <formula>$P$4</formula>
    </cfRule>
    <cfRule type="cellIs" dxfId="92" priority="35" operator="equal">
      <formula>$P$4</formula>
    </cfRule>
  </conditionalFormatting>
  <conditionalFormatting sqref="Q6:Q73">
    <cfRule type="cellIs" dxfId="91" priority="30" operator="greaterThan">
      <formula>$Q$4</formula>
    </cfRule>
    <cfRule type="cellIs" dxfId="90" priority="31" operator="lessThan">
      <formula>$Q$4</formula>
    </cfRule>
    <cfRule type="cellIs" dxfId="89" priority="32" operator="equal">
      <formula>$Q$4</formula>
    </cfRule>
  </conditionalFormatting>
  <conditionalFormatting sqref="R6:R73">
    <cfRule type="cellIs" dxfId="88" priority="27" operator="greaterThan">
      <formula>$R$4</formula>
    </cfRule>
    <cfRule type="cellIs" dxfId="87" priority="28" operator="lessThan">
      <formula>$R$4</formula>
    </cfRule>
    <cfRule type="cellIs" dxfId="86" priority="29" operator="equal">
      <formula>$R$4</formula>
    </cfRule>
  </conditionalFormatting>
  <conditionalFormatting sqref="S6:S73">
    <cfRule type="cellIs" dxfId="85" priority="24" operator="greaterThan">
      <formula>$S$4</formula>
    </cfRule>
    <cfRule type="cellIs" dxfId="84" priority="25" operator="lessThan">
      <formula>$S$4</formula>
    </cfRule>
    <cfRule type="cellIs" dxfId="83" priority="26" operator="equal">
      <formula>$S$4</formula>
    </cfRule>
  </conditionalFormatting>
  <conditionalFormatting sqref="T6:T73">
    <cfRule type="cellIs" dxfId="82" priority="21" operator="lessThan">
      <formula>$T$4</formula>
    </cfRule>
    <cfRule type="cellIs" dxfId="81" priority="22" operator="greaterThan">
      <formula>$T$4</formula>
    </cfRule>
    <cfRule type="cellIs" dxfId="80" priority="23" operator="equal">
      <formula>$T$4</formula>
    </cfRule>
  </conditionalFormatting>
  <conditionalFormatting sqref="U6:U73">
    <cfRule type="cellIs" dxfId="79" priority="18" operator="greaterThan">
      <formula>$U$4</formula>
    </cfRule>
    <cfRule type="cellIs" dxfId="78" priority="19" operator="lessThan">
      <formula>$U$4</formula>
    </cfRule>
    <cfRule type="cellIs" dxfId="77" priority="20" operator="equal">
      <formula>$U$4</formula>
    </cfRule>
  </conditionalFormatting>
  <conditionalFormatting sqref="M9">
    <cfRule type="containsText" dxfId="76" priority="15" stopIfTrue="1" operator="containsText" text="не">
      <formula>NOT(ISERROR(SEARCH("не",M9)))</formula>
    </cfRule>
  </conditionalFormatting>
  <conditionalFormatting sqref="M63">
    <cfRule type="containsText" dxfId="75" priority="11" stopIfTrue="1" operator="containsText" text="не">
      <formula>NOT(ISERROR(SEARCH("не",M63)))</formula>
    </cfRule>
  </conditionalFormatting>
  <conditionalFormatting sqref="M63">
    <cfRule type="cellIs" dxfId="74" priority="12" operator="greaterThan">
      <formula>$L$4</formula>
    </cfRule>
    <cfRule type="cellIs" dxfId="73" priority="13" operator="equal">
      <formula>$L$4</formula>
    </cfRule>
    <cfRule type="cellIs" dxfId="72" priority="14" operator="lessThan">
      <formula>$L$4</formula>
    </cfRule>
  </conditionalFormatting>
  <conditionalFormatting sqref="D52">
    <cfRule type="cellIs" dxfId="71" priority="9" operator="greaterThan">
      <formula>$K$4</formula>
    </cfRule>
    <cfRule type="cellIs" dxfId="70" priority="10" operator="lessThan">
      <formula>$K$4</formula>
    </cfRule>
    <cfRule type="cellIs" dxfId="69" priority="16" operator="equal">
      <formula>$K$4</formula>
    </cfRule>
  </conditionalFormatting>
  <conditionalFormatting sqref="G52">
    <cfRule type="cellIs" dxfId="68" priority="5" operator="greaterThan">
      <formula>$K$4</formula>
    </cfRule>
    <cfRule type="cellIs" dxfId="67" priority="6" operator="lessThan">
      <formula>$K$4</formula>
    </cfRule>
    <cfRule type="cellIs" dxfId="66" priority="7" operator="equal">
      <formula>$K$4</formula>
    </cfRule>
  </conditionalFormatting>
  <conditionalFormatting sqref="J52">
    <cfRule type="cellIs" dxfId="65" priority="2" operator="greaterThan">
      <formula>$K$4</formula>
    </cfRule>
    <cfRule type="cellIs" dxfId="64" priority="3" operator="lessThan">
      <formula>$K$4</formula>
    </cfRule>
    <cfRule type="cellIs" dxfId="63" priority="4" operator="equal">
      <formula>$K$4</formula>
    </cfRule>
  </conditionalFormatting>
  <printOptions horizontalCentered="1"/>
  <pageMargins left="0.35433070866141736" right="0.27559055118110237" top="7.874015748031496E-2" bottom="0.31496062992125984" header="0" footer="0"/>
  <pageSetup paperSize="8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4"/>
  <sheetViews>
    <sheetView view="pageBreakPreview" zoomScale="70" zoomScaleNormal="5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9.140625" defaultRowHeight="12.75"/>
  <cols>
    <col min="1" max="1" width="5.42578125" style="1" customWidth="1"/>
    <col min="2" max="2" width="42" style="3" customWidth="1"/>
    <col min="3" max="4" width="28.7109375" style="3" customWidth="1"/>
    <col min="5" max="22" width="10.7109375" style="2" customWidth="1"/>
    <col min="23" max="24" width="10.28515625" style="2" customWidth="1"/>
    <col min="25" max="26" width="10" style="2" customWidth="1"/>
    <col min="27" max="28" width="9.42578125" style="2" customWidth="1"/>
    <col min="29" max="30" width="10.140625" style="2" customWidth="1"/>
    <col min="31" max="32" width="10.42578125" style="2" customWidth="1"/>
    <col min="33" max="34" width="9.7109375" style="2" customWidth="1"/>
    <col min="35" max="36" width="9.85546875" style="2" customWidth="1"/>
    <col min="37" max="38" width="11.42578125" style="2" customWidth="1"/>
    <col min="39" max="42" width="10.42578125" style="2" customWidth="1"/>
    <col min="43" max="44" width="11.140625" style="2" customWidth="1"/>
    <col min="45" max="46" width="10.42578125" style="2" customWidth="1"/>
    <col min="47" max="52" width="16.7109375" style="2" customWidth="1"/>
    <col min="53" max="53" width="17" style="2" customWidth="1"/>
    <col min="54" max="54" width="31.140625" style="2" customWidth="1"/>
    <col min="55" max="55" width="31.140625" style="5" customWidth="1"/>
    <col min="56" max="56" width="31.140625" style="4" customWidth="1"/>
    <col min="57" max="64" width="31.140625" style="1" customWidth="1"/>
    <col min="65" max="16384" width="9.140625" style="1"/>
  </cols>
  <sheetData>
    <row r="1" spans="1:65" ht="48" customHeight="1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2.5" customHeight="1">
      <c r="A2" s="70" t="s">
        <v>0</v>
      </c>
      <c r="B2" s="70" t="s">
        <v>10</v>
      </c>
      <c r="C2" s="70" t="s">
        <v>11</v>
      </c>
      <c r="D2" s="38"/>
      <c r="E2" s="73" t="s">
        <v>5</v>
      </c>
      <c r="F2" s="84"/>
      <c r="G2" s="74"/>
      <c r="H2" s="74"/>
      <c r="I2" s="75"/>
      <c r="J2" s="34"/>
      <c r="K2" s="73" t="s">
        <v>6</v>
      </c>
      <c r="L2" s="84"/>
      <c r="M2" s="74"/>
      <c r="N2" s="74"/>
      <c r="O2" s="75"/>
      <c r="P2" s="34"/>
      <c r="Q2" s="73" t="s">
        <v>1</v>
      </c>
      <c r="R2" s="84"/>
      <c r="S2" s="74"/>
      <c r="T2" s="74"/>
      <c r="U2" s="75"/>
      <c r="V2" s="42"/>
      <c r="W2" s="65" t="s">
        <v>8</v>
      </c>
      <c r="X2" s="85"/>
      <c r="Y2" s="66"/>
      <c r="Z2" s="66"/>
      <c r="AA2" s="67"/>
      <c r="AB2" s="32"/>
      <c r="AC2" s="65" t="s">
        <v>2</v>
      </c>
      <c r="AD2" s="85"/>
      <c r="AE2" s="66"/>
      <c r="AF2" s="66"/>
      <c r="AG2" s="67"/>
      <c r="AH2" s="32"/>
      <c r="AI2" s="65" t="s">
        <v>9</v>
      </c>
      <c r="AJ2" s="85"/>
      <c r="AK2" s="66"/>
      <c r="AL2" s="66"/>
      <c r="AM2" s="67"/>
      <c r="AN2" s="32"/>
      <c r="AO2" s="65" t="s">
        <v>3</v>
      </c>
      <c r="AP2" s="85"/>
      <c r="AQ2" s="68"/>
      <c r="AR2" s="68"/>
      <c r="AS2" s="69"/>
      <c r="AT2" s="33"/>
      <c r="AU2" s="65" t="s">
        <v>4</v>
      </c>
      <c r="AV2" s="85"/>
      <c r="AW2" s="66"/>
      <c r="AX2" s="66"/>
      <c r="AY2" s="67"/>
      <c r="AZ2" s="36"/>
      <c r="BA2" s="83" t="s">
        <v>91</v>
      </c>
      <c r="BB2"/>
      <c r="BC2"/>
      <c r="BD2"/>
      <c r="BE2"/>
      <c r="BF2"/>
      <c r="BG2"/>
      <c r="BH2"/>
      <c r="BI2"/>
      <c r="BJ2"/>
      <c r="BK2"/>
      <c r="BL2"/>
      <c r="BM2"/>
    </row>
    <row r="3" spans="1:65" ht="49.5" customHeight="1">
      <c r="A3" s="71"/>
      <c r="B3" s="71"/>
      <c r="C3" s="76"/>
      <c r="D3" s="39"/>
      <c r="E3" s="8" t="s">
        <v>7</v>
      </c>
      <c r="F3" s="41"/>
      <c r="G3" s="8" t="s">
        <v>12</v>
      </c>
      <c r="H3" s="41"/>
      <c r="I3" s="8" t="s">
        <v>14</v>
      </c>
      <c r="J3" s="41"/>
      <c r="K3" s="8" t="s">
        <v>7</v>
      </c>
      <c r="L3" s="41"/>
      <c r="M3" s="8" t="s">
        <v>12</v>
      </c>
      <c r="N3" s="41"/>
      <c r="O3" s="8" t="s">
        <v>14</v>
      </c>
      <c r="P3" s="41"/>
      <c r="Q3" s="8" t="s">
        <v>7</v>
      </c>
      <c r="R3" s="41"/>
      <c r="S3" s="8" t="s">
        <v>12</v>
      </c>
      <c r="T3" s="41"/>
      <c r="U3" s="8" t="s">
        <v>14</v>
      </c>
      <c r="V3" s="43"/>
      <c r="W3" s="77" t="s">
        <v>15</v>
      </c>
      <c r="X3" s="43"/>
      <c r="Y3" s="77" t="s">
        <v>12</v>
      </c>
      <c r="Z3" s="43"/>
      <c r="AA3" s="77" t="s">
        <v>14</v>
      </c>
      <c r="AB3" s="43"/>
      <c r="AC3" s="6" t="s">
        <v>7</v>
      </c>
      <c r="AD3" s="41"/>
      <c r="AE3" s="6" t="s">
        <v>12</v>
      </c>
      <c r="AF3" s="41"/>
      <c r="AG3" s="6" t="s">
        <v>14</v>
      </c>
      <c r="AH3" s="41"/>
      <c r="AI3" s="6" t="s">
        <v>7</v>
      </c>
      <c r="AJ3" s="41"/>
      <c r="AK3" s="6" t="s">
        <v>16</v>
      </c>
      <c r="AL3" s="41"/>
      <c r="AM3" s="6" t="s">
        <v>14</v>
      </c>
      <c r="AN3" s="43"/>
      <c r="AO3" s="77" t="s">
        <v>15</v>
      </c>
      <c r="AP3" s="43"/>
      <c r="AQ3" s="77" t="s">
        <v>16</v>
      </c>
      <c r="AR3" s="43"/>
      <c r="AS3" s="77" t="s">
        <v>14</v>
      </c>
      <c r="AT3" s="43"/>
      <c r="AU3" s="77" t="s">
        <v>7</v>
      </c>
      <c r="AV3" s="43"/>
      <c r="AW3" s="77" t="s">
        <v>12</v>
      </c>
      <c r="AX3" s="43"/>
      <c r="AY3" s="77" t="s">
        <v>14</v>
      </c>
      <c r="AZ3" s="41"/>
      <c r="BA3" s="83"/>
      <c r="BB3"/>
      <c r="BC3"/>
      <c r="BD3"/>
      <c r="BE3"/>
      <c r="BF3"/>
      <c r="BG3"/>
      <c r="BH3"/>
      <c r="BI3"/>
      <c r="BJ3"/>
      <c r="BK3"/>
      <c r="BL3"/>
      <c r="BM3"/>
    </row>
    <row r="4" spans="1:65" ht="49.5" customHeight="1">
      <c r="A4" s="72"/>
      <c r="B4" s="72"/>
      <c r="C4" s="72"/>
      <c r="D4" s="40"/>
      <c r="E4" s="8">
        <v>80</v>
      </c>
      <c r="F4" s="41"/>
      <c r="G4" s="8">
        <v>85</v>
      </c>
      <c r="H4" s="41"/>
      <c r="I4" s="8">
        <v>90</v>
      </c>
      <c r="J4" s="41"/>
      <c r="K4" s="8">
        <v>84</v>
      </c>
      <c r="L4" s="41"/>
      <c r="M4" s="8">
        <v>89</v>
      </c>
      <c r="N4" s="41"/>
      <c r="O4" s="8">
        <v>94</v>
      </c>
      <c r="P4" s="41"/>
      <c r="Q4" s="8">
        <v>66</v>
      </c>
      <c r="R4" s="41"/>
      <c r="S4" s="8">
        <v>84</v>
      </c>
      <c r="T4" s="41"/>
      <c r="U4" s="8">
        <v>100</v>
      </c>
      <c r="V4" s="44"/>
      <c r="W4" s="78"/>
      <c r="X4" s="44"/>
      <c r="Y4" s="78"/>
      <c r="Z4" s="44"/>
      <c r="AA4" s="78"/>
      <c r="AB4" s="44"/>
      <c r="AC4" s="10">
        <v>40.4</v>
      </c>
      <c r="AD4" s="45"/>
      <c r="AE4" s="10">
        <v>40.6</v>
      </c>
      <c r="AF4" s="45"/>
      <c r="AG4" s="10">
        <v>40.799999999999997</v>
      </c>
      <c r="AH4" s="46"/>
      <c r="AI4" s="28">
        <v>40</v>
      </c>
      <c r="AJ4" s="46"/>
      <c r="AK4" s="28">
        <v>50</v>
      </c>
      <c r="AL4" s="46"/>
      <c r="AM4" s="28">
        <v>70</v>
      </c>
      <c r="AN4" s="46"/>
      <c r="AO4" s="81"/>
      <c r="AP4" s="47"/>
      <c r="AQ4" s="81"/>
      <c r="AR4" s="47"/>
      <c r="AS4" s="81"/>
      <c r="AT4" s="47"/>
      <c r="AU4" s="81"/>
      <c r="AV4" s="47"/>
      <c r="AW4" s="81"/>
      <c r="AX4" s="47"/>
      <c r="AY4" s="81"/>
      <c r="AZ4" s="48"/>
      <c r="BA4" s="83"/>
      <c r="BB4"/>
      <c r="BC4"/>
      <c r="BD4"/>
      <c r="BE4"/>
      <c r="BF4"/>
      <c r="BG4"/>
      <c r="BH4"/>
      <c r="BI4"/>
      <c r="BJ4"/>
      <c r="BK4"/>
      <c r="BL4"/>
      <c r="BM4"/>
    </row>
    <row r="5" spans="1:65" ht="24.75" customHeight="1">
      <c r="A5" s="35"/>
      <c r="B5" s="35"/>
      <c r="C5" s="50" t="s">
        <v>90</v>
      </c>
      <c r="D5" s="41">
        <v>2</v>
      </c>
      <c r="E5" s="8"/>
      <c r="F5" s="41">
        <v>3</v>
      </c>
      <c r="G5" s="8"/>
      <c r="H5" s="41">
        <v>4</v>
      </c>
      <c r="I5" s="8"/>
      <c r="J5" s="41">
        <v>5</v>
      </c>
      <c r="K5" s="8"/>
      <c r="L5" s="41">
        <v>6</v>
      </c>
      <c r="M5" s="8"/>
      <c r="N5" s="41">
        <v>7</v>
      </c>
      <c r="O5" s="8"/>
      <c r="P5" s="41">
        <v>8</v>
      </c>
      <c r="Q5" s="8"/>
      <c r="R5" s="41">
        <v>9</v>
      </c>
      <c r="S5" s="8"/>
      <c r="T5" s="41">
        <v>10</v>
      </c>
      <c r="U5" s="8"/>
      <c r="V5" s="41">
        <v>11</v>
      </c>
      <c r="W5" s="6"/>
      <c r="X5" s="41">
        <v>12</v>
      </c>
      <c r="Y5" s="6"/>
      <c r="Z5" s="41">
        <v>13</v>
      </c>
      <c r="AA5" s="6"/>
      <c r="AB5" s="41">
        <v>14</v>
      </c>
      <c r="AC5" s="10"/>
      <c r="AD5" s="45">
        <v>15</v>
      </c>
      <c r="AE5" s="10"/>
      <c r="AF5" s="45">
        <v>16</v>
      </c>
      <c r="AG5" s="10"/>
      <c r="AH5" s="45">
        <v>17</v>
      </c>
      <c r="AI5" s="10"/>
      <c r="AJ5" s="45">
        <v>18</v>
      </c>
      <c r="AK5" s="10"/>
      <c r="AL5" s="45">
        <v>19</v>
      </c>
      <c r="AM5" s="10"/>
      <c r="AN5" s="45">
        <v>20</v>
      </c>
      <c r="AO5" s="49"/>
      <c r="AP5" s="45">
        <v>21</v>
      </c>
      <c r="AQ5" s="49"/>
      <c r="AR5" s="45">
        <v>22</v>
      </c>
      <c r="AS5" s="49"/>
      <c r="AT5" s="45">
        <v>23</v>
      </c>
      <c r="AU5" s="49"/>
      <c r="AV5" s="45">
        <v>24</v>
      </c>
      <c r="AW5" s="49"/>
      <c r="AX5" s="45">
        <v>25</v>
      </c>
      <c r="AY5" s="49"/>
      <c r="AZ5" s="45">
        <v>26</v>
      </c>
      <c r="BA5" s="83"/>
      <c r="BB5"/>
      <c r="BC5"/>
      <c r="BD5"/>
      <c r="BE5"/>
      <c r="BF5"/>
      <c r="BG5"/>
      <c r="BH5"/>
      <c r="BI5"/>
      <c r="BJ5"/>
      <c r="BK5"/>
      <c r="BL5"/>
      <c r="BM5"/>
    </row>
    <row r="6" spans="1:65" ht="18.75">
      <c r="A6" s="7">
        <v>1</v>
      </c>
      <c r="B6" s="7">
        <v>2</v>
      </c>
      <c r="C6" s="30">
        <v>3</v>
      </c>
      <c r="D6" s="30"/>
      <c r="E6" s="62">
        <v>4</v>
      </c>
      <c r="F6" s="82"/>
      <c r="G6" s="63"/>
      <c r="H6" s="63"/>
      <c r="I6" s="64"/>
      <c r="J6" s="31"/>
      <c r="K6" s="62">
        <v>5</v>
      </c>
      <c r="L6" s="82"/>
      <c r="M6" s="63"/>
      <c r="N6" s="63"/>
      <c r="O6" s="64"/>
      <c r="P6" s="31"/>
      <c r="Q6" s="62">
        <v>6</v>
      </c>
      <c r="R6" s="82"/>
      <c r="S6" s="63"/>
      <c r="T6" s="63"/>
      <c r="U6" s="64"/>
      <c r="V6" s="31"/>
      <c r="W6" s="62">
        <v>7</v>
      </c>
      <c r="X6" s="82"/>
      <c r="Y6" s="63"/>
      <c r="Z6" s="63"/>
      <c r="AA6" s="64"/>
      <c r="AB6" s="31"/>
      <c r="AC6" s="62">
        <v>8</v>
      </c>
      <c r="AD6" s="82"/>
      <c r="AE6" s="63"/>
      <c r="AF6" s="63"/>
      <c r="AG6" s="64"/>
      <c r="AH6" s="31"/>
      <c r="AI6" s="62">
        <v>9</v>
      </c>
      <c r="AJ6" s="82"/>
      <c r="AK6" s="63"/>
      <c r="AL6" s="63"/>
      <c r="AM6" s="64"/>
      <c r="AN6" s="31"/>
      <c r="AO6" s="62">
        <v>10</v>
      </c>
      <c r="AP6" s="82"/>
      <c r="AQ6" s="63"/>
      <c r="AR6" s="63"/>
      <c r="AS6" s="64"/>
      <c r="AT6" s="31"/>
      <c r="AU6" s="62">
        <v>11</v>
      </c>
      <c r="AV6" s="82"/>
      <c r="AW6" s="63"/>
      <c r="AX6" s="63"/>
      <c r="AY6" s="64"/>
      <c r="AZ6" s="37"/>
      <c r="BA6" s="51"/>
      <c r="BB6"/>
      <c r="BC6"/>
      <c r="BD6"/>
      <c r="BE6"/>
      <c r="BF6"/>
      <c r="BG6"/>
      <c r="BH6"/>
      <c r="BI6"/>
      <c r="BJ6"/>
      <c r="BK6"/>
      <c r="BL6"/>
      <c r="BM6"/>
    </row>
    <row r="7" spans="1:65" ht="25.5">
      <c r="A7" s="11">
        <v>1</v>
      </c>
      <c r="B7" s="12" t="s">
        <v>17</v>
      </c>
      <c r="C7" s="23" t="s">
        <v>85</v>
      </c>
      <c r="D7" s="23" t="str">
        <f>IF(VLOOKUP(B7,'[1]Рабочий вариант'!$B$8:$AA$93,2,0)=C7,"СОВПАЛ",VLOOKUP(B7,'[1]Рабочий вариант'!$B$8:$AA$93,2,0))</f>
        <v>СОВПАЛ</v>
      </c>
      <c r="E7" s="27">
        <v>80</v>
      </c>
      <c r="F7" s="27" t="str">
        <f>IF(VLOOKUP(B7,'[1]Рабочий вариант'!$B$8:$AA$93,3,0)=E7,"СОВПАЛ",VLOOKUP(B7,'[1]Рабочий вариант'!$B$8:$AA$93,3,0))</f>
        <v>СОВПАЛ</v>
      </c>
      <c r="G7" s="27">
        <v>85</v>
      </c>
      <c r="H7" s="27" t="str">
        <f>IF(VLOOKUP(B7,'[1]Рабочий вариант'!$B$8:$AA$93,4,0)=G7,"СОВПАЛ",VLOOKUP(B7,'[1]Рабочий вариант'!$B$8:$AA$93,4,0))</f>
        <v>СОВПАЛ</v>
      </c>
      <c r="I7" s="27">
        <v>90</v>
      </c>
      <c r="J7" s="27" t="str">
        <f>IF(VLOOKUP(B7,'[1]Рабочий вариант'!$B$8:$AA$93,5,0)=I7,"СОВПАЛ",VLOOKUP(B7,'[1]Рабочий вариант'!$B$8:$AA$93,5,0))</f>
        <v>СОВПАЛ</v>
      </c>
      <c r="K7" s="27">
        <v>84</v>
      </c>
      <c r="L7" s="27" t="str">
        <f>IF(VLOOKUP(B7,'[1]Рабочий вариант'!$B$8:$AA$93,6,0)=K7,"СОВПАЛ",VLOOKUP(B7,'[1]Рабочий вариант'!$B$8:$AA$93,6,0))</f>
        <v>СОВПАЛ</v>
      </c>
      <c r="M7" s="27">
        <v>89</v>
      </c>
      <c r="N7" s="27" t="str">
        <f>IF(VLOOKUP(B7,'[1]Рабочий вариант'!$B$8:$AA$93,7,0)=M7,"СОВПАЛ",VLOOKUP(B7,'[1]Рабочий вариант'!$B$8:$AA$93,7,0))</f>
        <v>СОВПАЛ</v>
      </c>
      <c r="O7" s="27">
        <v>94</v>
      </c>
      <c r="P7" s="27" t="str">
        <f>IF(VLOOKUP(B7,'[1]Рабочий вариант'!$B$8:$AA$93,8,0)=O7,"СОВПАЛ",VLOOKUP(B7,'[1]Рабочий вариант'!$B$8:$AA$93,8,0))</f>
        <v>СОВПАЛ</v>
      </c>
      <c r="Q7" s="27" t="s">
        <v>88</v>
      </c>
      <c r="R7" s="27" t="str">
        <f>IF(VLOOKUP(B7,'[1]Рабочий вариант'!$B$8:$AA$93,9,0)=Q7,"СОВПАЛ",VLOOKUP(B7,'[1]Рабочий вариант'!$B$8:$AA$93,9,0))</f>
        <v>-</v>
      </c>
      <c r="S7" s="27" t="s">
        <v>88</v>
      </c>
      <c r="T7" s="27" t="str">
        <f>IF(VLOOKUP(B7,'[1]Рабочий вариант'!$B$8:$AA$93,10,0)=S7,"СОВПАЛ",VLOOKUP(B7,'[1]Рабочий вариант'!$B$8:$AA$93,10,0))</f>
        <v>-</v>
      </c>
      <c r="U7" s="27" t="s">
        <v>88</v>
      </c>
      <c r="V7" s="27" t="str">
        <f>IF(VLOOKUP(B7,'[1]Рабочий вариант'!$B$8:$AA$93,11,0)=U7,"СОВПАЛ",VLOOKUP(B7,'[1]Рабочий вариант'!$B$8:$AA$93,11,0))</f>
        <v>-</v>
      </c>
      <c r="W7" s="21">
        <v>10</v>
      </c>
      <c r="X7" s="21" t="str">
        <f>IF(VLOOKUP(B7,'[1]Рабочий вариант'!$B$8:$AA$93,12,0)=W7,"СОВПАЛ",VLOOKUP(B7,'[1]Рабочий вариант'!$B$8:$AA$93,12,0))</f>
        <v>СОВПАЛ</v>
      </c>
      <c r="Y7" s="21">
        <v>12</v>
      </c>
      <c r="Z7" s="21" t="str">
        <f>IF(VLOOKUP(B7,'[1]Рабочий вариант'!$B$8:$AA$93,13,0)=Y7,"СОВПАЛ",VLOOKUP(B7,'[1]Рабочий вариант'!$B$8:$AA$93,13,0))</f>
        <v>СОВПАЛ</v>
      </c>
      <c r="AA7" s="21">
        <v>14</v>
      </c>
      <c r="AB7" s="21" t="str">
        <f>IF(VLOOKUP(B7,'[1]Рабочий вариант'!$B$8:$AA$93,14,0)=AA7,"СОВПАЛ",VLOOKUP(B7,'[1]Рабочий вариант'!$B$8:$AA$93,14,0))</f>
        <v>СОВПАЛ</v>
      </c>
      <c r="AC7" s="21">
        <v>40.4</v>
      </c>
      <c r="AD7" s="21" t="str">
        <f>IF(VLOOKUP(B7,'[1]Рабочий вариант'!$B$8:$AA$93,15,0)=AC7,"СОВПАЛ",VLOOKUP(B7,'[1]Рабочий вариант'!$B$8:$AA$93,15,0))</f>
        <v>СОВПАЛ</v>
      </c>
      <c r="AE7" s="21">
        <v>40.6</v>
      </c>
      <c r="AF7" s="21" t="str">
        <f>IF(VLOOKUP(B7,'[1]Рабочий вариант'!$B$8:$AA$93,16,0)=AE7,"СОВПАЛ",VLOOKUP(B7,'[1]Рабочий вариант'!$B$8:$AA$93,16,0))</f>
        <v>СОВПАЛ</v>
      </c>
      <c r="AG7" s="21">
        <v>40.799999999999997</v>
      </c>
      <c r="AH7" s="21" t="str">
        <f>IF(VLOOKUP(B7,'[1]Рабочий вариант'!$B$8:$AA$93,17,0)=AG7,"СОВПАЛ",VLOOKUP(B7,'[1]Рабочий вариант'!$B$8:$AA$93,17,0))</f>
        <v>СОВПАЛ</v>
      </c>
      <c r="AI7" s="21">
        <v>40</v>
      </c>
      <c r="AJ7" s="21" t="str">
        <f>IF(VLOOKUP(B7,'[1]Рабочий вариант'!$B$8:$AA$93,18,0)=AI7,"СОВПАЛ",VLOOKUP(B7,'[1]Рабочий вариант'!$B$8:$AA$93,18,0))</f>
        <v>СОВПАЛ</v>
      </c>
      <c r="AK7" s="21">
        <v>50</v>
      </c>
      <c r="AL7" s="21" t="str">
        <f>IF(VLOOKUP(B7,'[1]Рабочий вариант'!$B$8:$AA$93,19,0)=AK7,"СОВПАЛ",VLOOKUP(B7,'[1]Рабочий вариант'!$B$8:$AA$93,19,0))</f>
        <v>СОВПАЛ</v>
      </c>
      <c r="AM7" s="21">
        <v>70</v>
      </c>
      <c r="AN7" s="21" t="str">
        <f>IF(VLOOKUP(B7,'[1]Рабочий вариант'!$B$8:$AA$93,20,0)=AM7,"СОВПАЛ",VLOOKUP(B7,'[1]Рабочий вариант'!$B$8:$AA$93,20,0))</f>
        <v>СОВПАЛ</v>
      </c>
      <c r="AO7" s="21">
        <v>55</v>
      </c>
      <c r="AP7" s="21" t="str">
        <f>IF(VLOOKUP(B7,'[1]Рабочий вариант'!$B$8:$AA$93,21,0)=AO7,"СОВПАЛ",VLOOKUP(B7,'[1]Рабочий вариант'!$B$8:$AA$93,21,0))</f>
        <v>СОВПАЛ</v>
      </c>
      <c r="AQ7" s="21">
        <v>60</v>
      </c>
      <c r="AR7" s="21" t="str">
        <f>IF(VLOOKUP(B7,'[1]Рабочий вариант'!$B$8:$AA$93,22,0)=AQ7,"СОВПАЛ",VLOOKUP(B7,'[1]Рабочий вариант'!$B$8:$AA$93,22,0))</f>
        <v>СОВПАЛ</v>
      </c>
      <c r="AS7" s="21">
        <v>65</v>
      </c>
      <c r="AT7" s="21" t="str">
        <f>IF(VLOOKUP(B7,'[1]Рабочий вариант'!$B$8:$AA$93,23,0)=AS7,"СОВПАЛ",VLOOKUP(B7,'[1]Рабочий вариант'!$B$8:$AA$93,23,0))</f>
        <v>СОВПАЛ</v>
      </c>
      <c r="AU7" s="21">
        <v>80</v>
      </c>
      <c r="AV7" s="21" t="str">
        <f>IF(VLOOKUP(B7,'[1]Рабочий вариант'!$B$8:$AA$93,24,0)=AU7,"СОВПАЛ",VLOOKUP(B7,'[1]Рабочий вариант'!$B$8:$AA$93,24,0))</f>
        <v>СОВПАЛ</v>
      </c>
      <c r="AW7" s="21">
        <v>90</v>
      </c>
      <c r="AX7" s="21" t="str">
        <f>IF(VLOOKUP(B7,'[1]Рабочий вариант'!$B$8:$AA$93,25,0)=AW7,"СОВПАЛ",VLOOKUP(B7,'[1]Рабочий вариант'!$B$8:$AA$93,25,0))</f>
        <v>СОВПАЛ</v>
      </c>
      <c r="AY7" s="21">
        <v>93</v>
      </c>
      <c r="AZ7" s="21" t="str">
        <f>IF(VLOOKUP(B7,'[1]Рабочий вариант'!$B$8:$AA$93,26,0)=AY7,"СОВПАЛ",VLOOKUP(B7,'[1]Рабочий вариант'!$B$8:$AA$93,26,0))</f>
        <v>СОВПАЛ</v>
      </c>
      <c r="BA7" s="52">
        <f>COUNTIF(D7:AZ7,"СОВПАЛ")</f>
        <v>22</v>
      </c>
      <c r="BB7"/>
      <c r="BC7"/>
      <c r="BD7"/>
      <c r="BE7"/>
      <c r="BF7"/>
      <c r="BG7"/>
      <c r="BH7"/>
      <c r="BI7"/>
      <c r="BJ7"/>
      <c r="BK7"/>
      <c r="BL7"/>
      <c r="BM7"/>
    </row>
    <row r="8" spans="1:65" ht="18.75">
      <c r="A8" s="13">
        <v>2</v>
      </c>
      <c r="B8" s="12" t="s">
        <v>18</v>
      </c>
      <c r="C8" s="23" t="s">
        <v>85</v>
      </c>
      <c r="D8" s="23" t="str">
        <f>IF(VLOOKUP(B8,'[1]Рабочий вариант'!$B$8:$AA$93,2,0)=C8,"СОВПАЛ",VLOOKUP(B8,'[1]Рабочий вариант'!$B$8:$AA$93,2,0))</f>
        <v>СОВПАЛ</v>
      </c>
      <c r="E8" s="27">
        <v>80</v>
      </c>
      <c r="F8" s="27">
        <f>IF(VLOOKUP(B8,'[1]Рабочий вариант'!$B$8:$AA$93,3,0)=E8,"СОВПАЛ",VLOOKUP(B8,'[1]Рабочий вариант'!$B$8:$AA$93,3,0))</f>
        <v>85</v>
      </c>
      <c r="G8" s="27">
        <v>85</v>
      </c>
      <c r="H8" s="27">
        <f>IF(VLOOKUP(B8,'[1]Рабочий вариант'!$B$8:$AA$93,4,0)=G8,"СОВПАЛ",VLOOKUP(B8,'[1]Рабочий вариант'!$B$8:$AA$93,4,0))</f>
        <v>90</v>
      </c>
      <c r="I8" s="27">
        <v>90</v>
      </c>
      <c r="J8" s="27" t="str">
        <f>IF(VLOOKUP(B8,'[1]Рабочий вариант'!$B$8:$AA$93,5,0)=I8,"СОВПАЛ",VLOOKUP(B8,'[1]Рабочий вариант'!$B$8:$AA$93,5,0))</f>
        <v>нет</v>
      </c>
      <c r="K8" s="27">
        <v>84</v>
      </c>
      <c r="L8" s="27">
        <f>IF(VLOOKUP(B8,'[1]Рабочий вариант'!$B$8:$AA$93,6,0)=K8,"СОВПАЛ",VLOOKUP(B8,'[1]Рабочий вариант'!$B$8:$AA$93,6,0))</f>
        <v>89</v>
      </c>
      <c r="M8" s="27">
        <v>89</v>
      </c>
      <c r="N8" s="27">
        <f>IF(VLOOKUP(B8,'[1]Рабочий вариант'!$B$8:$AA$93,7,0)=M8,"СОВПАЛ",VLOOKUP(B8,'[1]Рабочий вариант'!$B$8:$AA$93,7,0))</f>
        <v>94</v>
      </c>
      <c r="O8" s="27">
        <v>94</v>
      </c>
      <c r="P8" s="27" t="str">
        <f>IF(VLOOKUP(B8,'[1]Рабочий вариант'!$B$8:$AA$93,8,0)=O8,"СОВПАЛ",VLOOKUP(B8,'[1]Рабочий вариант'!$B$8:$AA$93,8,0))</f>
        <v>нет</v>
      </c>
      <c r="Q8" s="27">
        <v>84</v>
      </c>
      <c r="R8" s="27">
        <f>IF(VLOOKUP(B8,'[1]Рабочий вариант'!$B$8:$AA$93,9,0)=Q8,"СОВПАЛ",VLOOKUP(B8,'[1]Рабочий вариант'!$B$8:$AA$93,9,0))</f>
        <v>100</v>
      </c>
      <c r="S8" s="27">
        <v>100</v>
      </c>
      <c r="T8" s="27" t="str">
        <f>IF(VLOOKUP(B8,'[1]Рабочий вариант'!$B$8:$AA$93,10,0)=S8,"СОВПАЛ",VLOOKUP(B8,'[1]Рабочий вариант'!$B$8:$AA$93,10,0))</f>
        <v>СОВПАЛ</v>
      </c>
      <c r="U8" s="27">
        <v>100</v>
      </c>
      <c r="V8" s="27" t="str">
        <f>IF(VLOOKUP(B8,'[1]Рабочий вариант'!$B$8:$AA$93,11,0)=U8,"СОВПАЛ",VLOOKUP(B8,'[1]Рабочий вариант'!$B$8:$AA$93,11,0))</f>
        <v>нет</v>
      </c>
      <c r="W8" s="21">
        <v>3</v>
      </c>
      <c r="X8" s="21">
        <f>IF(VLOOKUP(B8,'[1]Рабочий вариант'!$B$8:$AA$93,12,0)=W8,"СОВПАЛ",VLOOKUP(B8,'[1]Рабочий вариант'!$B$8:$AA$93,12,0))</f>
        <v>10</v>
      </c>
      <c r="Y8" s="21">
        <v>10</v>
      </c>
      <c r="Z8" s="21" t="str">
        <f>IF(VLOOKUP(B8,'[1]Рабочий вариант'!$B$8:$AA$93,13,0)=Y8,"СОВПАЛ",VLOOKUP(B8,'[1]Рабочий вариант'!$B$8:$AA$93,13,0))</f>
        <v>СОВПАЛ</v>
      </c>
      <c r="AA8" s="21">
        <v>10</v>
      </c>
      <c r="AB8" s="21" t="str">
        <f>IF(VLOOKUP(B8,'[1]Рабочий вариант'!$B$8:$AA$93,14,0)=AA8,"СОВПАЛ",VLOOKUP(B8,'[1]Рабочий вариант'!$B$8:$AA$93,14,0))</f>
        <v>нет</v>
      </c>
      <c r="AC8" s="21">
        <v>40.700000000000003</v>
      </c>
      <c r="AD8" s="21">
        <f>IF(VLOOKUP(B8,'[1]Рабочий вариант'!$B$8:$AA$93,15,0)=AC8,"СОВПАЛ",VLOOKUP(B8,'[1]Рабочий вариант'!$B$8:$AA$93,15,0))</f>
        <v>40.6</v>
      </c>
      <c r="AE8" s="21">
        <v>40.6</v>
      </c>
      <c r="AF8" s="21">
        <f>IF(VLOOKUP(B8,'[1]Рабочий вариант'!$B$8:$AA$93,16,0)=AE8,"СОВПАЛ",VLOOKUP(B8,'[1]Рабочий вариант'!$B$8:$AA$93,16,0))</f>
        <v>40.799999999999997</v>
      </c>
      <c r="AG8" s="21">
        <v>40.799999999999997</v>
      </c>
      <c r="AH8" s="21" t="str">
        <f>IF(VLOOKUP(B8,'[1]Рабочий вариант'!$B$8:$AA$93,17,0)=AG8,"СОВПАЛ",VLOOKUP(B8,'[1]Рабочий вариант'!$B$8:$AA$93,17,0))</f>
        <v>нет</v>
      </c>
      <c r="AI8" s="21">
        <v>40</v>
      </c>
      <c r="AJ8" s="21">
        <f>IF(VLOOKUP(B8,'[1]Рабочий вариант'!$B$8:$AA$93,18,0)=AI8,"СОВПАЛ",VLOOKUP(B8,'[1]Рабочий вариант'!$B$8:$AA$93,18,0))</f>
        <v>50</v>
      </c>
      <c r="AK8" s="21">
        <v>50</v>
      </c>
      <c r="AL8" s="21">
        <f>IF(VLOOKUP(B8,'[1]Рабочий вариант'!$B$8:$AA$93,19,0)=AK8,"СОВПАЛ",VLOOKUP(B8,'[1]Рабочий вариант'!$B$8:$AA$93,19,0))</f>
        <v>70</v>
      </c>
      <c r="AM8" s="21">
        <v>70</v>
      </c>
      <c r="AN8" s="21" t="str">
        <f>IF(VLOOKUP(B8,'[1]Рабочий вариант'!$B$8:$AA$93,20,0)=AM8,"СОВПАЛ",VLOOKUP(B8,'[1]Рабочий вариант'!$B$8:$AA$93,20,0))</f>
        <v>нет</v>
      </c>
      <c r="AO8" s="21">
        <v>40</v>
      </c>
      <c r="AP8" s="21">
        <f>IF(VLOOKUP(B8,'[1]Рабочий вариант'!$B$8:$AA$93,21,0)=AO8,"СОВПАЛ",VLOOKUP(B8,'[1]Рабочий вариант'!$B$8:$AA$93,21,0))</f>
        <v>50</v>
      </c>
      <c r="AQ8" s="21">
        <v>50</v>
      </c>
      <c r="AR8" s="21">
        <f>IF(VLOOKUP(B8,'[1]Рабочий вариант'!$B$8:$AA$93,22,0)=AQ8,"СОВПАЛ",VLOOKUP(B8,'[1]Рабочий вариант'!$B$8:$AA$93,22,0))</f>
        <v>70</v>
      </c>
      <c r="AS8" s="21">
        <v>70</v>
      </c>
      <c r="AT8" s="21" t="str">
        <f>IF(VLOOKUP(B8,'[1]Рабочий вариант'!$B$8:$AA$93,23,0)=AS8,"СОВПАЛ",VLOOKUP(B8,'[1]Рабочий вариант'!$B$8:$AA$93,23,0))</f>
        <v>нет</v>
      </c>
      <c r="AU8" s="21">
        <v>52</v>
      </c>
      <c r="AV8" s="21">
        <f>IF(VLOOKUP(B8,'[1]Рабочий вариант'!$B$8:$AA$93,24,0)=AU8,"СОВПАЛ",VLOOKUP(B8,'[1]Рабочий вариант'!$B$8:$AA$93,24,0))</f>
        <v>53</v>
      </c>
      <c r="AW8" s="21">
        <v>53</v>
      </c>
      <c r="AX8" s="21" t="str">
        <f>IF(VLOOKUP(B8,'[1]Рабочий вариант'!$B$8:$AA$93,25,0)=AW8,"СОВПАЛ",VLOOKUP(B8,'[1]Рабочий вариант'!$B$8:$AA$93,25,0))</f>
        <v>СОВПАЛ</v>
      </c>
      <c r="AY8" s="21">
        <v>53</v>
      </c>
      <c r="AZ8" s="21" t="str">
        <f>IF(VLOOKUP(B8,'[1]Рабочий вариант'!$B$8:$AA$93,26,0)=AY8,"СОВПАЛ",VLOOKUP(B8,'[1]Рабочий вариант'!$B$8:$AA$93,26,0))</f>
        <v>нет</v>
      </c>
      <c r="BA8" s="52">
        <f t="shared" ref="BA8:BA71" si="0">COUNTIF(D8:AZ8,"СОВПАЛ")</f>
        <v>4</v>
      </c>
      <c r="BB8"/>
      <c r="BC8"/>
      <c r="BD8"/>
      <c r="BE8"/>
      <c r="BF8"/>
      <c r="BG8"/>
      <c r="BH8"/>
      <c r="BI8"/>
      <c r="BJ8"/>
      <c r="BK8"/>
      <c r="BL8"/>
      <c r="BM8"/>
    </row>
    <row r="9" spans="1:65" s="20" customFormat="1" ht="38.25">
      <c r="A9" s="11">
        <v>3</v>
      </c>
      <c r="B9" s="14" t="s">
        <v>19</v>
      </c>
      <c r="C9" s="24" t="s">
        <v>87</v>
      </c>
      <c r="D9" s="23" t="str">
        <f>IF(VLOOKUP(B9,'[1]Рабочий вариант'!$B$8:$AA$93,2,0)=C9,"СОВПАЛ",VLOOKUP(B9,'[1]Рабочий вариант'!$B$8:$AA$93,2,0))</f>
        <v>да</v>
      </c>
      <c r="E9" s="27" t="s">
        <v>88</v>
      </c>
      <c r="F9" s="27" t="str">
        <f>IF(VLOOKUP(B9,'[1]Рабочий вариант'!$B$8:$AA$93,3,0)=E9,"СОВПАЛ",VLOOKUP(B9,'[1]Рабочий вариант'!$B$8:$AA$93,3,0))</f>
        <v>-</v>
      </c>
      <c r="G9" s="27">
        <v>74.900000000000006</v>
      </c>
      <c r="H9" s="27" t="str">
        <f>IF(VLOOKUP(B9,'[1]Рабочий вариант'!$B$8:$AA$93,4,0)=G9,"СОВПАЛ",VLOOKUP(B9,'[1]Рабочий вариант'!$B$8:$AA$93,4,0))</f>
        <v>СОВПАЛ</v>
      </c>
      <c r="I9" s="27">
        <v>75.599999999999994</v>
      </c>
      <c r="J9" s="27" t="str">
        <f>IF(VLOOKUP(B9,'[1]Рабочий вариант'!$B$8:$AA$93,5,0)=I9,"СОВПАЛ",VLOOKUP(B9,'[1]Рабочий вариант'!$B$8:$AA$93,5,0))</f>
        <v>СОВПАЛ</v>
      </c>
      <c r="K9" s="27" t="s">
        <v>88</v>
      </c>
      <c r="L9" s="27" t="str">
        <f>IF(VLOOKUP(B9,'[1]Рабочий вариант'!$B$8:$AA$93,6,0)=K9,"СОВПАЛ",VLOOKUP(B9,'[1]Рабочий вариант'!$B$8:$AA$93,6,0))</f>
        <v>-</v>
      </c>
      <c r="M9" s="27">
        <v>76.8</v>
      </c>
      <c r="N9" s="27" t="str">
        <f>IF(VLOOKUP(B9,'[1]Рабочий вариант'!$B$8:$AA$93,7,0)=M9,"СОВПАЛ",VLOOKUP(B9,'[1]Рабочий вариант'!$B$8:$AA$93,7,0))</f>
        <v>СОВПАЛ</v>
      </c>
      <c r="O9" s="27">
        <v>77.2</v>
      </c>
      <c r="P9" s="27" t="str">
        <f>IF(VLOOKUP(B9,'[1]Рабочий вариант'!$B$8:$AA$93,8,0)=O9,"СОВПАЛ",VLOOKUP(B9,'[1]Рабочий вариант'!$B$8:$AA$93,8,0))</f>
        <v>СОВПАЛ</v>
      </c>
      <c r="Q9" s="27" t="s">
        <v>88</v>
      </c>
      <c r="R9" s="27" t="str">
        <f>IF(VLOOKUP(B9,'[1]Рабочий вариант'!$B$8:$AA$93,9,0)=Q9,"СОВПАЛ",VLOOKUP(B9,'[1]Рабочий вариант'!$B$8:$AA$93,9,0))</f>
        <v>-</v>
      </c>
      <c r="S9" s="27">
        <v>100</v>
      </c>
      <c r="T9" s="27" t="str">
        <f>IF(VLOOKUP(B9,'[1]Рабочий вариант'!$B$8:$AA$93,10,0)=S9,"СОВПАЛ",VLOOKUP(B9,'[1]Рабочий вариант'!$B$8:$AA$93,10,0))</f>
        <v>СОВПАЛ</v>
      </c>
      <c r="U9" s="27">
        <v>100</v>
      </c>
      <c r="V9" s="27" t="str">
        <f>IF(VLOOKUP(B9,'[1]Рабочий вариант'!$B$8:$AA$93,11,0)=U9,"СОВПАЛ",VLOOKUP(B9,'[1]Рабочий вариант'!$B$8:$AA$93,11,0))</f>
        <v>СОВПАЛ</v>
      </c>
      <c r="W9" s="26" t="s">
        <v>89</v>
      </c>
      <c r="X9" s="21" t="str">
        <f>IF(VLOOKUP(B9,'[1]Рабочий вариант'!$B$8:$AA$93,12,0)=W9,"СОВПАЛ",VLOOKUP(B9,'[1]Рабочий вариант'!$B$8:$AA$93,12,0))</f>
        <v>-</v>
      </c>
      <c r="Y9" s="26" t="s">
        <v>89</v>
      </c>
      <c r="Z9" s="21">
        <f>IF(VLOOKUP(B9,'[1]Рабочий вариант'!$B$8:$AA$93,13,0)=Y9,"СОВПАЛ",VLOOKUP(B9,'[1]Рабочий вариант'!$B$8:$AA$93,13,0))</f>
        <v>6.5</v>
      </c>
      <c r="AA9" s="26" t="s">
        <v>89</v>
      </c>
      <c r="AB9" s="21">
        <f>IF(VLOOKUP(B9,'[1]Рабочий вариант'!$B$8:$AA$93,14,0)=AA9,"СОВПАЛ",VLOOKUP(B9,'[1]Рабочий вариант'!$B$8:$AA$93,14,0))</f>
        <v>7</v>
      </c>
      <c r="AC9" s="26" t="s">
        <v>88</v>
      </c>
      <c r="AD9" s="21" t="str">
        <f>IF(VLOOKUP(B9,'[1]Рабочий вариант'!$B$8:$AA$93,15,0)=AC9,"СОВПАЛ",VLOOKUP(B9,'[1]Рабочий вариант'!$B$8:$AA$93,15,0))</f>
        <v>-</v>
      </c>
      <c r="AE9" s="22">
        <v>32</v>
      </c>
      <c r="AF9" s="21" t="str">
        <f>IF(VLOOKUP(B9,'[1]Рабочий вариант'!$B$8:$AA$93,16,0)=AE9,"СОВПАЛ",VLOOKUP(B9,'[1]Рабочий вариант'!$B$8:$AA$93,16,0))</f>
        <v>СОВПАЛ</v>
      </c>
      <c r="AG9" s="22">
        <v>34</v>
      </c>
      <c r="AH9" s="21" t="str">
        <f>IF(VLOOKUP(B9,'[1]Рабочий вариант'!$B$8:$AA$93,17,0)=AG9,"СОВПАЛ",VLOOKUP(B9,'[1]Рабочий вариант'!$B$8:$AA$93,17,0))</f>
        <v>СОВПАЛ</v>
      </c>
      <c r="AI9" s="29">
        <v>30</v>
      </c>
      <c r="AJ9" s="21" t="str">
        <f>IF(VLOOKUP(B9,'[1]Рабочий вариант'!$B$8:$AA$93,18,0)=AI9,"СОВПАЛ",VLOOKUP(B9,'[1]Рабочий вариант'!$B$8:$AA$93,18,0))</f>
        <v>СОВПАЛ</v>
      </c>
      <c r="AK9" s="29">
        <v>31</v>
      </c>
      <c r="AL9" s="21" t="str">
        <f>IF(VLOOKUP(B9,'[1]Рабочий вариант'!$B$8:$AA$93,19,0)=AK9,"СОВПАЛ",VLOOKUP(B9,'[1]Рабочий вариант'!$B$8:$AA$93,19,0))</f>
        <v>СОВПАЛ</v>
      </c>
      <c r="AM9" s="29">
        <v>32</v>
      </c>
      <c r="AN9" s="21" t="str">
        <f>IF(VLOOKUP(B9,'[1]Рабочий вариант'!$B$8:$AA$93,20,0)=AM9,"СОВПАЛ",VLOOKUP(B9,'[1]Рабочий вариант'!$B$8:$AA$93,20,0))</f>
        <v>СОВПАЛ</v>
      </c>
      <c r="AO9" s="26" t="s">
        <v>89</v>
      </c>
      <c r="AP9" s="21">
        <f>IF(VLOOKUP(B9,'[1]Рабочий вариант'!$B$8:$AA$93,21,0)=AO9,"СОВПАЛ",VLOOKUP(B9,'[1]Рабочий вариант'!$B$8:$AA$93,21,0))</f>
        <v>0</v>
      </c>
      <c r="AQ9" s="26" t="s">
        <v>89</v>
      </c>
      <c r="AR9" s="21">
        <f>IF(VLOOKUP(B9,'[1]Рабочий вариант'!$B$8:$AA$93,22,0)=AQ9,"СОВПАЛ",VLOOKUP(B9,'[1]Рабочий вариант'!$B$8:$AA$93,22,0))</f>
        <v>0</v>
      </c>
      <c r="AS9" s="26" t="s">
        <v>89</v>
      </c>
      <c r="AT9" s="21">
        <f>IF(VLOOKUP(B9,'[1]Рабочий вариант'!$B$8:$AA$93,23,0)=AS9,"СОВПАЛ",VLOOKUP(B9,'[1]Рабочий вариант'!$B$8:$AA$93,23,0))</f>
        <v>0</v>
      </c>
      <c r="AU9" s="26" t="s">
        <v>89</v>
      </c>
      <c r="AV9" s="21" t="str">
        <f>IF(VLOOKUP(B9,'[1]Рабочий вариант'!$B$8:$AA$93,24,0)=AU9,"СОВПАЛ",VLOOKUP(B9,'[1]Рабочий вариант'!$B$8:$AA$93,24,0))</f>
        <v>-</v>
      </c>
      <c r="AW9" s="26" t="s">
        <v>89</v>
      </c>
      <c r="AX9" s="21">
        <f>IF(VLOOKUP(B9,'[1]Рабочий вариант'!$B$8:$AA$93,25,0)=AW9,"СОВПАЛ",VLOOKUP(B9,'[1]Рабочий вариант'!$B$8:$AA$93,25,0))</f>
        <v>96</v>
      </c>
      <c r="AY9" s="26" t="s">
        <v>89</v>
      </c>
      <c r="AZ9" s="21">
        <f>IF(VLOOKUP(B9,'[1]Рабочий вариант'!$B$8:$AA$93,26,0)=AY9,"СОВПАЛ",VLOOKUP(B9,'[1]Рабочий вариант'!$B$8:$AA$93,26,0))</f>
        <v>100</v>
      </c>
      <c r="BA9" s="52">
        <f t="shared" si="0"/>
        <v>11</v>
      </c>
      <c r="BB9"/>
      <c r="BC9"/>
      <c r="BD9"/>
      <c r="BE9"/>
      <c r="BF9"/>
      <c r="BG9"/>
      <c r="BH9"/>
      <c r="BI9"/>
      <c r="BJ9"/>
      <c r="BK9"/>
      <c r="BL9"/>
      <c r="BM9"/>
    </row>
    <row r="10" spans="1:65" ht="18.75">
      <c r="A10" s="13">
        <v>4</v>
      </c>
      <c r="B10" s="14" t="s">
        <v>20</v>
      </c>
      <c r="C10" s="23" t="s">
        <v>87</v>
      </c>
      <c r="D10" s="23" t="str">
        <f>IF(VLOOKUP(B10,'[1]Рабочий вариант'!$B$8:$AA$93,2,0)=C10,"СОВПАЛ",VLOOKUP(B10,'[1]Рабочий вариант'!$B$8:$AA$93,2,0))</f>
        <v>нет (7)</v>
      </c>
      <c r="E10" s="27">
        <v>75</v>
      </c>
      <c r="F10" s="27" t="str">
        <f>IF(VLOOKUP(B10,'[1]Рабочий вариант'!$B$8:$AA$93,3,0)=E10,"СОВПАЛ",VLOOKUP(B10,'[1]Рабочий вариант'!$B$8:$AA$93,3,0))</f>
        <v>СОВПАЛ</v>
      </c>
      <c r="G10" s="27">
        <v>80</v>
      </c>
      <c r="H10" s="27" t="str">
        <f>IF(VLOOKUP(B10,'[1]Рабочий вариант'!$B$8:$AA$93,4,0)=G10,"СОВПАЛ",VLOOKUP(B10,'[1]Рабочий вариант'!$B$8:$AA$93,4,0))</f>
        <v>СОВПАЛ</v>
      </c>
      <c r="I10" s="27">
        <v>85</v>
      </c>
      <c r="J10" s="27" t="str">
        <f>IF(VLOOKUP(B10,'[1]Рабочий вариант'!$B$8:$AA$93,5,0)=I10,"СОВПАЛ",VLOOKUP(B10,'[1]Рабочий вариант'!$B$8:$AA$93,5,0))</f>
        <v>СОВПАЛ</v>
      </c>
      <c r="K10" s="27">
        <v>84</v>
      </c>
      <c r="L10" s="27" t="str">
        <f>IF(VLOOKUP(B10,'[1]Рабочий вариант'!$B$8:$AA$93,6,0)=K10,"СОВПАЛ",VLOOKUP(B10,'[1]Рабочий вариант'!$B$8:$AA$93,6,0))</f>
        <v>СОВПАЛ</v>
      </c>
      <c r="M10" s="27">
        <v>89</v>
      </c>
      <c r="N10" s="27" t="str">
        <f>IF(VLOOKUP(B10,'[1]Рабочий вариант'!$B$8:$AA$93,7,0)=M10,"СОВПАЛ",VLOOKUP(B10,'[1]Рабочий вариант'!$B$8:$AA$93,7,0))</f>
        <v>СОВПАЛ</v>
      </c>
      <c r="O10" s="27">
        <v>94</v>
      </c>
      <c r="P10" s="27" t="str">
        <f>IF(VLOOKUP(B10,'[1]Рабочий вариант'!$B$8:$AA$93,8,0)=O10,"СОВПАЛ",VLOOKUP(B10,'[1]Рабочий вариант'!$B$8:$AA$93,8,0))</f>
        <v>СОВПАЛ</v>
      </c>
      <c r="Q10" s="27">
        <v>84</v>
      </c>
      <c r="R10" s="27" t="str">
        <f>IF(VLOOKUP(B10,'[1]Рабочий вариант'!$B$8:$AA$93,9,0)=Q10,"СОВПАЛ",VLOOKUP(B10,'[1]Рабочий вариант'!$B$8:$AA$93,9,0))</f>
        <v>СОВПАЛ</v>
      </c>
      <c r="S10" s="27">
        <v>100</v>
      </c>
      <c r="T10" s="27" t="str">
        <f>IF(VLOOKUP(B10,'[1]Рабочий вариант'!$B$8:$AA$93,10,0)=S10,"СОВПАЛ",VLOOKUP(B10,'[1]Рабочий вариант'!$B$8:$AA$93,10,0))</f>
        <v>СОВПАЛ</v>
      </c>
      <c r="U10" s="27">
        <v>100</v>
      </c>
      <c r="V10" s="27" t="str">
        <f>IF(VLOOKUP(B10,'[1]Рабочий вариант'!$B$8:$AA$93,11,0)=U10,"СОВПАЛ",VLOOKUP(B10,'[1]Рабочий вариант'!$B$8:$AA$93,11,0))</f>
        <v>СОВПАЛ</v>
      </c>
      <c r="W10" s="21"/>
      <c r="X10" s="21" t="str">
        <f>IF(VLOOKUP(B10,'[1]Рабочий вариант'!$B$8:$AA$93,12,0)=W10,"СОВПАЛ",VLOOKUP(B10,'[1]Рабочий вариант'!$B$8:$AA$93,12,0))</f>
        <v>нет</v>
      </c>
      <c r="Y10" s="21"/>
      <c r="Z10" s="21" t="str">
        <f>IF(VLOOKUP(B10,'[1]Рабочий вариант'!$B$8:$AA$93,13,0)=Y10,"СОВПАЛ",VLOOKUP(B10,'[1]Рабочий вариант'!$B$8:$AA$93,13,0))</f>
        <v>нет</v>
      </c>
      <c r="AA10" s="21"/>
      <c r="AB10" s="21" t="str">
        <f>IF(VLOOKUP(B10,'[1]Рабочий вариант'!$B$8:$AA$93,14,0)=AA10,"СОВПАЛ",VLOOKUP(B10,'[1]Рабочий вариант'!$B$8:$AA$93,14,0))</f>
        <v>нет</v>
      </c>
      <c r="AC10" s="21">
        <v>40.4</v>
      </c>
      <c r="AD10" s="21" t="str">
        <f>IF(VLOOKUP(B10,'[1]Рабочий вариант'!$B$8:$AA$93,15,0)=AC10,"СОВПАЛ",VLOOKUP(B10,'[1]Рабочий вариант'!$B$8:$AA$93,15,0))</f>
        <v>СОВПАЛ</v>
      </c>
      <c r="AE10" s="21">
        <v>40.6</v>
      </c>
      <c r="AF10" s="21" t="str">
        <f>IF(VLOOKUP(B10,'[1]Рабочий вариант'!$B$8:$AA$93,16,0)=AE10,"СОВПАЛ",VLOOKUP(B10,'[1]Рабочий вариант'!$B$8:$AA$93,16,0))</f>
        <v>СОВПАЛ</v>
      </c>
      <c r="AG10" s="21">
        <v>40.799999999999997</v>
      </c>
      <c r="AH10" s="21" t="str">
        <f>IF(VLOOKUP(B10,'[1]Рабочий вариант'!$B$8:$AA$93,17,0)=AG10,"СОВПАЛ",VLOOKUP(B10,'[1]Рабочий вариант'!$B$8:$AA$93,17,0))</f>
        <v>СОВПАЛ</v>
      </c>
      <c r="AI10" s="21">
        <v>40</v>
      </c>
      <c r="AJ10" s="21" t="str">
        <f>IF(VLOOKUP(B10,'[1]Рабочий вариант'!$B$8:$AA$93,18,0)=AI10,"СОВПАЛ",VLOOKUP(B10,'[1]Рабочий вариант'!$B$8:$AA$93,18,0))</f>
        <v>СОВПАЛ</v>
      </c>
      <c r="AK10" s="21">
        <v>50</v>
      </c>
      <c r="AL10" s="21" t="str">
        <f>IF(VLOOKUP(B10,'[1]Рабочий вариант'!$B$8:$AA$93,19,0)=AK10,"СОВПАЛ",VLOOKUP(B10,'[1]Рабочий вариант'!$B$8:$AA$93,19,0))</f>
        <v>СОВПАЛ</v>
      </c>
      <c r="AM10" s="21">
        <v>70</v>
      </c>
      <c r="AN10" s="21" t="str">
        <f>IF(VLOOKUP(B10,'[1]Рабочий вариант'!$B$8:$AA$93,20,0)=AM10,"СОВПАЛ",VLOOKUP(B10,'[1]Рабочий вариант'!$B$8:$AA$93,20,0))</f>
        <v>СОВПАЛ</v>
      </c>
      <c r="AO10" s="21">
        <v>90</v>
      </c>
      <c r="AP10" s="21" t="str">
        <f>IF(VLOOKUP(B10,'[1]Рабочий вариант'!$B$8:$AA$93,21,0)=AO10,"СОВПАЛ",VLOOKUP(B10,'[1]Рабочий вариант'!$B$8:$AA$93,21,0))</f>
        <v>СОВПАЛ</v>
      </c>
      <c r="AQ10" s="21">
        <v>90</v>
      </c>
      <c r="AR10" s="21" t="str">
        <f>IF(VLOOKUP(B10,'[1]Рабочий вариант'!$B$8:$AA$93,22,0)=AQ10,"СОВПАЛ",VLOOKUP(B10,'[1]Рабочий вариант'!$B$8:$AA$93,22,0))</f>
        <v>СОВПАЛ</v>
      </c>
      <c r="AS10" s="21">
        <v>90</v>
      </c>
      <c r="AT10" s="21" t="str">
        <f>IF(VLOOKUP(B10,'[1]Рабочий вариант'!$B$8:$AA$93,23,0)=AS10,"СОВПАЛ",VLOOKUP(B10,'[1]Рабочий вариант'!$B$8:$AA$93,23,0))</f>
        <v>СОВПАЛ</v>
      </c>
      <c r="AU10" s="21">
        <v>100</v>
      </c>
      <c r="AV10" s="21" t="str">
        <f>IF(VLOOKUP(B10,'[1]Рабочий вариант'!$B$8:$AA$93,24,0)=AU10,"СОВПАЛ",VLOOKUP(B10,'[1]Рабочий вариант'!$B$8:$AA$93,24,0))</f>
        <v>СОВПАЛ</v>
      </c>
      <c r="AW10" s="21">
        <v>100</v>
      </c>
      <c r="AX10" s="21" t="str">
        <f>IF(VLOOKUP(B10,'[1]Рабочий вариант'!$B$8:$AA$93,25,0)=AW10,"СОВПАЛ",VLOOKUP(B10,'[1]Рабочий вариант'!$B$8:$AA$93,25,0))</f>
        <v>СОВПАЛ</v>
      </c>
      <c r="AY10" s="21">
        <v>100</v>
      </c>
      <c r="AZ10" s="21" t="str">
        <f>IF(VLOOKUP(B10,'[1]Рабочий вариант'!$B$8:$AA$93,26,0)=AY10,"СОВПАЛ",VLOOKUP(B10,'[1]Рабочий вариант'!$B$8:$AA$93,26,0))</f>
        <v>СОВПАЛ</v>
      </c>
      <c r="BA10" s="52">
        <f t="shared" si="0"/>
        <v>21</v>
      </c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8.75">
      <c r="A11" s="11">
        <v>5</v>
      </c>
      <c r="B11" s="14" t="s">
        <v>21</v>
      </c>
      <c r="C11" s="23" t="s">
        <v>85</v>
      </c>
      <c r="D11" s="23" t="str">
        <f>IF(VLOOKUP(B11,'[1]Рабочий вариант'!$B$8:$AA$93,2,0)=C11,"СОВПАЛ",VLOOKUP(B11,'[1]Рабочий вариант'!$B$8:$AA$93,2,0))</f>
        <v>СОВПАЛ</v>
      </c>
      <c r="E11" s="27">
        <v>72.900000000000006</v>
      </c>
      <c r="F11" s="27" t="str">
        <f>IF(VLOOKUP(B11,'[1]Рабочий вариант'!$B$8:$AA$93,3,0)=E11,"СОВПАЛ",VLOOKUP(B11,'[1]Рабочий вариант'!$B$8:$AA$93,3,0))</f>
        <v>СОВПАЛ</v>
      </c>
      <c r="G11" s="27">
        <v>73.900000000000006</v>
      </c>
      <c r="H11" s="27" t="str">
        <f>IF(VLOOKUP(B11,'[1]Рабочий вариант'!$B$8:$AA$93,4,0)=G11,"СОВПАЛ",VLOOKUP(B11,'[1]Рабочий вариант'!$B$8:$AA$93,4,0))</f>
        <v>СОВПАЛ</v>
      </c>
      <c r="I11" s="27">
        <v>74.900000000000006</v>
      </c>
      <c r="J11" s="27" t="str">
        <f>IF(VLOOKUP(B11,'[1]Рабочий вариант'!$B$8:$AA$93,5,0)=I11,"СОВПАЛ",VLOOKUP(B11,'[1]Рабочий вариант'!$B$8:$AA$93,5,0))</f>
        <v>СОВПАЛ</v>
      </c>
      <c r="K11" s="27">
        <v>74.8</v>
      </c>
      <c r="L11" s="27" t="str">
        <f>IF(VLOOKUP(B11,'[1]Рабочий вариант'!$B$8:$AA$93,6,0)=K11,"СОВПАЛ",VLOOKUP(B11,'[1]Рабочий вариант'!$B$8:$AA$93,6,0))</f>
        <v>СОВПАЛ</v>
      </c>
      <c r="M11" s="27">
        <v>75.8</v>
      </c>
      <c r="N11" s="27" t="str">
        <f>IF(VLOOKUP(B11,'[1]Рабочий вариант'!$B$8:$AA$93,7,0)=M11,"СОВПАЛ",VLOOKUP(B11,'[1]Рабочий вариант'!$B$8:$AA$93,7,0))</f>
        <v>СОВПАЛ</v>
      </c>
      <c r="O11" s="27">
        <v>76.8</v>
      </c>
      <c r="P11" s="27" t="str">
        <f>IF(VLOOKUP(B11,'[1]Рабочий вариант'!$B$8:$AA$93,8,0)=O11,"СОВПАЛ",VLOOKUP(B11,'[1]Рабочий вариант'!$B$8:$AA$93,8,0))</f>
        <v>СОВПАЛ</v>
      </c>
      <c r="Q11" s="27">
        <v>66</v>
      </c>
      <c r="R11" s="27" t="str">
        <f>IF(VLOOKUP(B11,'[1]Рабочий вариант'!$B$8:$AA$93,9,0)=Q11,"СОВПАЛ",VLOOKUP(B11,'[1]Рабочий вариант'!$B$8:$AA$93,9,0))</f>
        <v>СОВПАЛ</v>
      </c>
      <c r="S11" s="27">
        <v>84</v>
      </c>
      <c r="T11" s="27" t="str">
        <f>IF(VLOOKUP(B11,'[1]Рабочий вариант'!$B$8:$AA$93,10,0)=S11,"СОВПАЛ",VLOOKUP(B11,'[1]Рабочий вариант'!$B$8:$AA$93,10,0))</f>
        <v>СОВПАЛ</v>
      </c>
      <c r="U11" s="27">
        <v>100</v>
      </c>
      <c r="V11" s="27" t="str">
        <f>IF(VLOOKUP(B11,'[1]Рабочий вариант'!$B$8:$AA$93,11,0)=U11,"СОВПАЛ",VLOOKUP(B11,'[1]Рабочий вариант'!$B$8:$AA$93,11,0))</f>
        <v>СОВПАЛ</v>
      </c>
      <c r="W11" s="21">
        <v>0</v>
      </c>
      <c r="X11" s="21" t="str">
        <f>IF(VLOOKUP(B11,'[1]Рабочий вариант'!$B$8:$AA$93,12,0)=W11,"СОВПАЛ",VLOOKUP(B11,'[1]Рабочий вариант'!$B$8:$AA$93,12,0))</f>
        <v>СОВПАЛ</v>
      </c>
      <c r="Y11" s="21">
        <v>5</v>
      </c>
      <c r="Z11" s="21" t="str">
        <f>IF(VLOOKUP(B11,'[1]Рабочий вариант'!$B$8:$AA$93,13,0)=Y11,"СОВПАЛ",VLOOKUP(B11,'[1]Рабочий вариант'!$B$8:$AA$93,13,0))</f>
        <v>СОВПАЛ</v>
      </c>
      <c r="AA11" s="21">
        <v>7</v>
      </c>
      <c r="AB11" s="21" t="str">
        <f>IF(VLOOKUP(B11,'[1]Рабочий вариант'!$B$8:$AA$93,14,0)=AA11,"СОВПАЛ",VLOOKUP(B11,'[1]Рабочий вариант'!$B$8:$AA$93,14,0))</f>
        <v>СОВПАЛ</v>
      </c>
      <c r="AC11" s="21">
        <v>42.3</v>
      </c>
      <c r="AD11" s="21" t="str">
        <f>IF(VLOOKUP(B11,'[1]Рабочий вариант'!$B$8:$AA$93,15,0)=AC11,"СОВПАЛ",VLOOKUP(B11,'[1]Рабочий вариант'!$B$8:$AA$93,15,0))</f>
        <v>СОВПАЛ</v>
      </c>
      <c r="AE11" s="21">
        <v>44.7</v>
      </c>
      <c r="AF11" s="21" t="str">
        <f>IF(VLOOKUP(B11,'[1]Рабочий вариант'!$B$8:$AA$93,16,0)=AE11,"СОВПАЛ",VLOOKUP(B11,'[1]Рабочий вариант'!$B$8:$AA$93,16,0))</f>
        <v>СОВПАЛ</v>
      </c>
      <c r="AG11" s="21">
        <v>47</v>
      </c>
      <c r="AH11" s="21" t="str">
        <f>IF(VLOOKUP(B11,'[1]Рабочий вариант'!$B$8:$AA$93,17,0)=AG11,"СОВПАЛ",VLOOKUP(B11,'[1]Рабочий вариант'!$B$8:$AA$93,17,0))</f>
        <v>СОВПАЛ</v>
      </c>
      <c r="AI11" s="29">
        <v>38.5</v>
      </c>
      <c r="AJ11" s="21" t="str">
        <f>IF(VLOOKUP(B11,'[1]Рабочий вариант'!$B$8:$AA$93,18,0)=AI11,"СОВПАЛ",VLOOKUP(B11,'[1]Рабочий вариант'!$B$8:$AA$93,18,0))</f>
        <v>СОВПАЛ</v>
      </c>
      <c r="AK11" s="29">
        <v>39.5</v>
      </c>
      <c r="AL11" s="21" t="str">
        <f>IF(VLOOKUP(B11,'[1]Рабочий вариант'!$B$8:$AA$93,19,0)=AK11,"СОВПАЛ",VLOOKUP(B11,'[1]Рабочий вариант'!$B$8:$AA$93,19,0))</f>
        <v>СОВПАЛ</v>
      </c>
      <c r="AM11" s="29">
        <v>40.5</v>
      </c>
      <c r="AN11" s="21" t="str">
        <f>IF(VLOOKUP(B11,'[1]Рабочий вариант'!$B$8:$AA$93,20,0)=AM11,"СОВПАЛ",VLOOKUP(B11,'[1]Рабочий вариант'!$B$8:$AA$93,20,0))</f>
        <v>СОВПАЛ</v>
      </c>
      <c r="AO11" s="21">
        <v>89.5</v>
      </c>
      <c r="AP11" s="21" t="str">
        <f>IF(VLOOKUP(B11,'[1]Рабочий вариант'!$B$8:$AA$93,21,0)=AO11,"СОВПАЛ",VLOOKUP(B11,'[1]Рабочий вариант'!$B$8:$AA$93,21,0))</f>
        <v>СОВПАЛ</v>
      </c>
      <c r="AQ11" s="21">
        <v>96.5</v>
      </c>
      <c r="AR11" s="21" t="str">
        <f>IF(VLOOKUP(B11,'[1]Рабочий вариант'!$B$8:$AA$93,22,0)=AQ11,"СОВПАЛ",VLOOKUP(B11,'[1]Рабочий вариант'!$B$8:$AA$93,22,0))</f>
        <v>СОВПАЛ</v>
      </c>
      <c r="AS11" s="21">
        <v>100</v>
      </c>
      <c r="AT11" s="21" t="str">
        <f>IF(VLOOKUP(B11,'[1]Рабочий вариант'!$B$8:$AA$93,23,0)=AS11,"СОВПАЛ",VLOOKUP(B11,'[1]Рабочий вариант'!$B$8:$AA$93,23,0))</f>
        <v>СОВПАЛ</v>
      </c>
      <c r="AU11" s="21">
        <v>8.9</v>
      </c>
      <c r="AV11" s="21" t="str">
        <f>IF(VLOOKUP(B11,'[1]Рабочий вариант'!$B$8:$AA$93,24,0)=AU11,"СОВПАЛ",VLOOKUP(B11,'[1]Рабочий вариант'!$B$8:$AA$93,24,0))</f>
        <v>СОВПАЛ</v>
      </c>
      <c r="AW11" s="21">
        <v>9.9</v>
      </c>
      <c r="AX11" s="21" t="str">
        <f>IF(VLOOKUP(B11,'[1]Рабочий вариант'!$B$8:$AA$93,25,0)=AW11,"СОВПАЛ",VLOOKUP(B11,'[1]Рабочий вариант'!$B$8:$AA$93,25,0))</f>
        <v>СОВПАЛ</v>
      </c>
      <c r="AY11" s="21">
        <v>10.9</v>
      </c>
      <c r="AZ11" s="21" t="str">
        <f>IF(VLOOKUP(B11,'[1]Рабочий вариант'!$B$8:$AA$93,26,0)=AY11,"СОВПАЛ",VLOOKUP(B11,'[1]Рабочий вариант'!$B$8:$AA$93,26,0))</f>
        <v>СОВПАЛ</v>
      </c>
      <c r="BA11" s="52">
        <f t="shared" si="0"/>
        <v>25</v>
      </c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25.5">
      <c r="A12" s="13">
        <v>6</v>
      </c>
      <c r="B12" s="14" t="s">
        <v>22</v>
      </c>
      <c r="C12" s="23" t="s">
        <v>87</v>
      </c>
      <c r="D12" s="23" t="e">
        <f>IF(VLOOKUP(B12,'[1]Рабочий вариант'!$B$8:$AA$93,2,0)=C12,"СОВПАЛ",VLOOKUP(B12,'[1]Рабочий вариант'!$B$8:$AA$93,2,0))</f>
        <v>#N/A</v>
      </c>
      <c r="E12" s="27">
        <v>80</v>
      </c>
      <c r="F12" s="27" t="e">
        <f>IF(VLOOKUP(B12,'[1]Рабочий вариант'!$B$8:$AA$93,3,0)=E12,"СОВПАЛ",VLOOKUP(B12,'[1]Рабочий вариант'!$B$8:$AA$93,3,0))</f>
        <v>#N/A</v>
      </c>
      <c r="G12" s="27">
        <v>85</v>
      </c>
      <c r="H12" s="27" t="e">
        <f>IF(VLOOKUP(B12,'[1]Рабочий вариант'!$B$8:$AA$93,4,0)=G12,"СОВПАЛ",VLOOKUP(B12,'[1]Рабочий вариант'!$B$8:$AA$93,4,0))</f>
        <v>#N/A</v>
      </c>
      <c r="I12" s="27">
        <v>90</v>
      </c>
      <c r="J12" s="27" t="e">
        <f>IF(VLOOKUP(B12,'[1]Рабочий вариант'!$B$8:$AA$93,5,0)=I12,"СОВПАЛ",VLOOKUP(B12,'[1]Рабочий вариант'!$B$8:$AA$93,5,0))</f>
        <v>#N/A</v>
      </c>
      <c r="K12" s="27">
        <v>84</v>
      </c>
      <c r="L12" s="27" t="e">
        <f>IF(VLOOKUP(B12,'[1]Рабочий вариант'!$B$8:$AA$93,6,0)=K12,"СОВПАЛ",VLOOKUP(B12,'[1]Рабочий вариант'!$B$8:$AA$93,6,0))</f>
        <v>#N/A</v>
      </c>
      <c r="M12" s="27">
        <v>89</v>
      </c>
      <c r="N12" s="27" t="e">
        <f>IF(VLOOKUP(B12,'[1]Рабочий вариант'!$B$8:$AA$93,7,0)=M12,"СОВПАЛ",VLOOKUP(B12,'[1]Рабочий вариант'!$B$8:$AA$93,7,0))</f>
        <v>#N/A</v>
      </c>
      <c r="O12" s="27">
        <v>94</v>
      </c>
      <c r="P12" s="27" t="e">
        <f>IF(VLOOKUP(B12,'[1]Рабочий вариант'!$B$8:$AA$93,8,0)=O12,"СОВПАЛ",VLOOKUP(B12,'[1]Рабочий вариант'!$B$8:$AA$93,8,0))</f>
        <v>#N/A</v>
      </c>
      <c r="Q12" s="27">
        <v>84</v>
      </c>
      <c r="R12" s="27" t="e">
        <f>IF(VLOOKUP(B12,'[1]Рабочий вариант'!$B$8:$AA$93,9,0)=Q12,"СОВПАЛ",VLOOKUP(B12,'[1]Рабочий вариант'!$B$8:$AA$93,9,0))</f>
        <v>#N/A</v>
      </c>
      <c r="S12" s="27">
        <v>100</v>
      </c>
      <c r="T12" s="27" t="e">
        <f>IF(VLOOKUP(B12,'[1]Рабочий вариант'!$B$8:$AA$93,10,0)=S12,"СОВПАЛ",VLOOKUP(B12,'[1]Рабочий вариант'!$B$8:$AA$93,10,0))</f>
        <v>#N/A</v>
      </c>
      <c r="U12" s="27">
        <v>100</v>
      </c>
      <c r="V12" s="27" t="e">
        <f>IF(VLOOKUP(B12,'[1]Рабочий вариант'!$B$8:$AA$93,11,0)=U12,"СОВПАЛ",VLOOKUP(B12,'[1]Рабочий вариант'!$B$8:$AA$93,11,0))</f>
        <v>#N/A</v>
      </c>
      <c r="W12" s="21">
        <v>35</v>
      </c>
      <c r="X12" s="21" t="e">
        <f>IF(VLOOKUP(B12,'[1]Рабочий вариант'!$B$8:$AA$93,12,0)=W12,"СОВПАЛ",VLOOKUP(B12,'[1]Рабочий вариант'!$B$8:$AA$93,12,0))</f>
        <v>#N/A</v>
      </c>
      <c r="Y12" s="21">
        <v>40</v>
      </c>
      <c r="Z12" s="21" t="e">
        <f>IF(VLOOKUP(B12,'[1]Рабочий вариант'!$B$8:$AA$93,13,0)=Y12,"СОВПАЛ",VLOOKUP(B12,'[1]Рабочий вариант'!$B$8:$AA$93,13,0))</f>
        <v>#N/A</v>
      </c>
      <c r="AA12" s="21">
        <v>45</v>
      </c>
      <c r="AB12" s="21" t="e">
        <f>IF(VLOOKUP(B12,'[1]Рабочий вариант'!$B$8:$AA$93,14,0)=AA12,"СОВПАЛ",VLOOKUP(B12,'[1]Рабочий вариант'!$B$8:$AA$93,14,0))</f>
        <v>#N/A</v>
      </c>
      <c r="AC12" s="21">
        <v>40.4</v>
      </c>
      <c r="AD12" s="21" t="e">
        <f>IF(VLOOKUP(B12,'[1]Рабочий вариант'!$B$8:$AA$93,15,0)=AC12,"СОВПАЛ",VLOOKUP(B12,'[1]Рабочий вариант'!$B$8:$AA$93,15,0))</f>
        <v>#N/A</v>
      </c>
      <c r="AE12" s="21">
        <v>40.6</v>
      </c>
      <c r="AF12" s="21" t="e">
        <f>IF(VLOOKUP(B12,'[1]Рабочий вариант'!$B$8:$AA$93,16,0)=AE12,"СОВПАЛ",VLOOKUP(B12,'[1]Рабочий вариант'!$B$8:$AA$93,16,0))</f>
        <v>#N/A</v>
      </c>
      <c r="AG12" s="21">
        <v>40.799999999999997</v>
      </c>
      <c r="AH12" s="21" t="e">
        <f>IF(VLOOKUP(B12,'[1]Рабочий вариант'!$B$8:$AA$93,17,0)=AG12,"СОВПАЛ",VLOOKUP(B12,'[1]Рабочий вариант'!$B$8:$AA$93,17,0))</f>
        <v>#N/A</v>
      </c>
      <c r="AI12" s="21">
        <v>40</v>
      </c>
      <c r="AJ12" s="21" t="e">
        <f>IF(VLOOKUP(B12,'[1]Рабочий вариант'!$B$8:$AA$93,18,0)=AI12,"СОВПАЛ",VLOOKUP(B12,'[1]Рабочий вариант'!$B$8:$AA$93,18,0))</f>
        <v>#N/A</v>
      </c>
      <c r="AK12" s="21">
        <v>50</v>
      </c>
      <c r="AL12" s="21" t="e">
        <f>IF(VLOOKUP(B12,'[1]Рабочий вариант'!$B$8:$AA$93,19,0)=AK12,"СОВПАЛ",VLOOKUP(B12,'[1]Рабочий вариант'!$B$8:$AA$93,19,0))</f>
        <v>#N/A</v>
      </c>
      <c r="AM12" s="21">
        <v>70</v>
      </c>
      <c r="AN12" s="21" t="e">
        <f>IF(VLOOKUP(B12,'[1]Рабочий вариант'!$B$8:$AA$93,20,0)=AM12,"СОВПАЛ",VLOOKUP(B12,'[1]Рабочий вариант'!$B$8:$AA$93,20,0))</f>
        <v>#N/A</v>
      </c>
      <c r="AO12" s="26" t="s">
        <v>89</v>
      </c>
      <c r="AP12" s="21" t="e">
        <f>IF(VLOOKUP(B12,'[1]Рабочий вариант'!$B$8:$AA$93,21,0)=AO12,"СОВПАЛ",VLOOKUP(B12,'[1]Рабочий вариант'!$B$8:$AA$93,21,0))</f>
        <v>#N/A</v>
      </c>
      <c r="AQ12" s="26" t="s">
        <v>89</v>
      </c>
      <c r="AR12" s="21" t="e">
        <f>IF(VLOOKUP(B12,'[1]Рабочий вариант'!$B$8:$AA$93,22,0)=AQ12,"СОВПАЛ",VLOOKUP(B12,'[1]Рабочий вариант'!$B$8:$AA$93,22,0))</f>
        <v>#N/A</v>
      </c>
      <c r="AS12" s="26" t="s">
        <v>89</v>
      </c>
      <c r="AT12" s="21" t="e">
        <f>IF(VLOOKUP(B12,'[1]Рабочий вариант'!$B$8:$AA$93,23,0)=AS12,"СОВПАЛ",VLOOKUP(B12,'[1]Рабочий вариант'!$B$8:$AA$93,23,0))</f>
        <v>#N/A</v>
      </c>
      <c r="AU12" s="21">
        <v>49</v>
      </c>
      <c r="AV12" s="21" t="e">
        <f>IF(VLOOKUP(B12,'[1]Рабочий вариант'!$B$8:$AA$93,24,0)=AU12,"СОВПАЛ",VLOOKUP(B12,'[1]Рабочий вариант'!$B$8:$AA$93,24,0))</f>
        <v>#N/A</v>
      </c>
      <c r="AW12" s="21">
        <v>51</v>
      </c>
      <c r="AX12" s="21" t="e">
        <f>IF(VLOOKUP(B12,'[1]Рабочий вариант'!$B$8:$AA$93,25,0)=AW12,"СОВПАЛ",VLOOKUP(B12,'[1]Рабочий вариант'!$B$8:$AA$93,25,0))</f>
        <v>#N/A</v>
      </c>
      <c r="AY12" s="21">
        <v>53</v>
      </c>
      <c r="AZ12" s="21" t="e">
        <f>IF(VLOOKUP(B12,'[1]Рабочий вариант'!$B$8:$AA$93,26,0)=AY12,"СОВПАЛ",VLOOKUP(B12,'[1]Рабочий вариант'!$B$8:$AA$93,26,0))</f>
        <v>#N/A</v>
      </c>
      <c r="BA12" s="52">
        <f t="shared" si="0"/>
        <v>0</v>
      </c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8.75">
      <c r="A13" s="11">
        <v>7</v>
      </c>
      <c r="B13" s="14" t="s">
        <v>23</v>
      </c>
      <c r="C13" s="23" t="s">
        <v>85</v>
      </c>
      <c r="D13" s="23">
        <f>IF(VLOOKUP(B13,'[1]Рабочий вариант'!$B$8:$AA$93,2,0)=C13,"СОВПАЛ",VLOOKUP(B13,'[1]Рабочий вариант'!$B$8:$AA$93,2,0))</f>
        <v>0</v>
      </c>
      <c r="E13" s="27">
        <v>80</v>
      </c>
      <c r="F13" s="27">
        <f>IF(VLOOKUP(B13,'[1]Рабочий вариант'!$B$8:$AA$93,3,0)=E13,"СОВПАЛ",VLOOKUP(B13,'[1]Рабочий вариант'!$B$8:$AA$93,3,0))</f>
        <v>0</v>
      </c>
      <c r="G13" s="27">
        <v>85</v>
      </c>
      <c r="H13" s="27">
        <f>IF(VLOOKUP(B13,'[1]Рабочий вариант'!$B$8:$AA$93,4,0)=G13,"СОВПАЛ",VLOOKUP(B13,'[1]Рабочий вариант'!$B$8:$AA$93,4,0))</f>
        <v>0</v>
      </c>
      <c r="I13" s="27">
        <v>90</v>
      </c>
      <c r="J13" s="27">
        <f>IF(VLOOKUP(B13,'[1]Рабочий вариант'!$B$8:$AA$93,5,0)=I13,"СОВПАЛ",VLOOKUP(B13,'[1]Рабочий вариант'!$B$8:$AA$93,5,0))</f>
        <v>0</v>
      </c>
      <c r="K13" s="27">
        <v>84</v>
      </c>
      <c r="L13" s="27">
        <f>IF(VLOOKUP(B13,'[1]Рабочий вариант'!$B$8:$AA$93,6,0)=K13,"СОВПАЛ",VLOOKUP(B13,'[1]Рабочий вариант'!$B$8:$AA$93,6,0))</f>
        <v>0</v>
      </c>
      <c r="M13" s="27">
        <v>89</v>
      </c>
      <c r="N13" s="27">
        <f>IF(VLOOKUP(B13,'[1]Рабочий вариант'!$B$8:$AA$93,7,0)=M13,"СОВПАЛ",VLOOKUP(B13,'[1]Рабочий вариант'!$B$8:$AA$93,7,0))</f>
        <v>0</v>
      </c>
      <c r="O13" s="27">
        <v>94</v>
      </c>
      <c r="P13" s="27">
        <f>IF(VLOOKUP(B13,'[1]Рабочий вариант'!$B$8:$AA$93,8,0)=O13,"СОВПАЛ",VLOOKUP(B13,'[1]Рабочий вариант'!$B$8:$AA$93,8,0))</f>
        <v>0</v>
      </c>
      <c r="Q13" s="27">
        <v>84</v>
      </c>
      <c r="R13" s="27">
        <f>IF(VLOOKUP(B13,'[1]Рабочий вариант'!$B$8:$AA$93,9,0)=Q13,"СОВПАЛ",VLOOKUP(B13,'[1]Рабочий вариант'!$B$8:$AA$93,9,0))</f>
        <v>0</v>
      </c>
      <c r="S13" s="27">
        <v>100</v>
      </c>
      <c r="T13" s="27">
        <f>IF(VLOOKUP(B13,'[1]Рабочий вариант'!$B$8:$AA$93,10,0)=S13,"СОВПАЛ",VLOOKUP(B13,'[1]Рабочий вариант'!$B$8:$AA$93,10,0))</f>
        <v>0</v>
      </c>
      <c r="U13" s="27">
        <v>100</v>
      </c>
      <c r="V13" s="27">
        <f>IF(VLOOKUP(B13,'[1]Рабочий вариант'!$B$8:$AA$93,11,0)=U13,"СОВПАЛ",VLOOKUP(B13,'[1]Рабочий вариант'!$B$8:$AA$93,11,0))</f>
        <v>0</v>
      </c>
      <c r="W13" s="21">
        <v>10</v>
      </c>
      <c r="X13" s="21">
        <f>IF(VLOOKUP(B13,'[1]Рабочий вариант'!$B$8:$AA$93,12,0)=W13,"СОВПАЛ",VLOOKUP(B13,'[1]Рабочий вариант'!$B$8:$AA$93,12,0))</f>
        <v>0</v>
      </c>
      <c r="Y13" s="21">
        <v>12</v>
      </c>
      <c r="Z13" s="21">
        <f>IF(VLOOKUP(B13,'[1]Рабочий вариант'!$B$8:$AA$93,13,0)=Y13,"СОВПАЛ",VLOOKUP(B13,'[1]Рабочий вариант'!$B$8:$AA$93,13,0))</f>
        <v>0</v>
      </c>
      <c r="AA13" s="21">
        <v>14</v>
      </c>
      <c r="AB13" s="21">
        <f>IF(VLOOKUP(B13,'[1]Рабочий вариант'!$B$8:$AA$93,14,0)=AA13,"СОВПАЛ",VLOOKUP(B13,'[1]Рабочий вариант'!$B$8:$AA$93,14,0))</f>
        <v>0</v>
      </c>
      <c r="AC13" s="21">
        <v>40.4</v>
      </c>
      <c r="AD13" s="21">
        <f>IF(VLOOKUP(B13,'[1]Рабочий вариант'!$B$8:$AA$93,15,0)=AC13,"СОВПАЛ",VLOOKUP(B13,'[1]Рабочий вариант'!$B$8:$AA$93,15,0))</f>
        <v>0</v>
      </c>
      <c r="AE13" s="21">
        <v>40.6</v>
      </c>
      <c r="AF13" s="21">
        <f>IF(VLOOKUP(B13,'[1]Рабочий вариант'!$B$8:$AA$93,16,0)=AE13,"СОВПАЛ",VLOOKUP(B13,'[1]Рабочий вариант'!$B$8:$AA$93,16,0))</f>
        <v>0</v>
      </c>
      <c r="AG13" s="21">
        <v>40.799999999999997</v>
      </c>
      <c r="AH13" s="21">
        <f>IF(VLOOKUP(B13,'[1]Рабочий вариант'!$B$8:$AA$93,17,0)=AG13,"СОВПАЛ",VLOOKUP(B13,'[1]Рабочий вариант'!$B$8:$AA$93,17,0))</f>
        <v>0</v>
      </c>
      <c r="AI13" s="21">
        <v>40</v>
      </c>
      <c r="AJ13" s="21">
        <f>IF(VLOOKUP(B13,'[1]Рабочий вариант'!$B$8:$AA$93,18,0)=AI13,"СОВПАЛ",VLOOKUP(B13,'[1]Рабочий вариант'!$B$8:$AA$93,18,0))</f>
        <v>0</v>
      </c>
      <c r="AK13" s="21">
        <v>50</v>
      </c>
      <c r="AL13" s="21">
        <f>IF(VLOOKUP(B13,'[1]Рабочий вариант'!$B$8:$AA$93,19,0)=AK13,"СОВПАЛ",VLOOKUP(B13,'[1]Рабочий вариант'!$B$8:$AA$93,19,0))</f>
        <v>0</v>
      </c>
      <c r="AM13" s="21">
        <v>70</v>
      </c>
      <c r="AN13" s="21">
        <f>IF(VLOOKUP(B13,'[1]Рабочий вариант'!$B$8:$AA$93,20,0)=AM13,"СОВПАЛ",VLOOKUP(B13,'[1]Рабочий вариант'!$B$8:$AA$93,20,0))</f>
        <v>0</v>
      </c>
      <c r="AO13" s="21">
        <v>71.400000000000006</v>
      </c>
      <c r="AP13" s="21">
        <f>IF(VLOOKUP(B13,'[1]Рабочий вариант'!$B$8:$AA$93,21,0)=AO13,"СОВПАЛ",VLOOKUP(B13,'[1]Рабочий вариант'!$B$8:$AA$93,21,0))</f>
        <v>0</v>
      </c>
      <c r="AQ13" s="21">
        <v>87.5</v>
      </c>
      <c r="AR13" s="21">
        <f>IF(VLOOKUP(B13,'[1]Рабочий вариант'!$B$8:$AA$93,22,0)=AQ13,"СОВПАЛ",VLOOKUP(B13,'[1]Рабочий вариант'!$B$8:$AA$93,22,0))</f>
        <v>0</v>
      </c>
      <c r="AS13" s="21">
        <v>90</v>
      </c>
      <c r="AT13" s="21">
        <f>IF(VLOOKUP(B13,'[1]Рабочий вариант'!$B$8:$AA$93,23,0)=AS13,"СОВПАЛ",VLOOKUP(B13,'[1]Рабочий вариант'!$B$8:$AA$93,23,0))</f>
        <v>0</v>
      </c>
      <c r="AU13" s="21">
        <v>40</v>
      </c>
      <c r="AV13" s="21">
        <f>IF(VLOOKUP(B13,'[1]Рабочий вариант'!$B$8:$AA$93,24,0)=AU13,"СОВПАЛ",VLOOKUP(B13,'[1]Рабочий вариант'!$B$8:$AA$93,24,0))</f>
        <v>0</v>
      </c>
      <c r="AW13" s="21">
        <v>55</v>
      </c>
      <c r="AX13" s="21">
        <f>IF(VLOOKUP(B13,'[1]Рабочий вариант'!$B$8:$AA$93,25,0)=AW13,"СОВПАЛ",VLOOKUP(B13,'[1]Рабочий вариант'!$B$8:$AA$93,25,0))</f>
        <v>0</v>
      </c>
      <c r="AY13" s="21">
        <v>60</v>
      </c>
      <c r="AZ13" s="21">
        <f>IF(VLOOKUP(B13,'[1]Рабочий вариант'!$B$8:$AA$93,26,0)=AY13,"СОВПАЛ",VLOOKUP(B13,'[1]Рабочий вариант'!$B$8:$AA$93,26,0))</f>
        <v>0</v>
      </c>
      <c r="BA13" s="52">
        <f t="shared" si="0"/>
        <v>0</v>
      </c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25.5">
      <c r="A14" s="13">
        <v>8</v>
      </c>
      <c r="B14" s="14" t="s">
        <v>24</v>
      </c>
      <c r="C14" s="23" t="s">
        <v>87</v>
      </c>
      <c r="D14" s="23" t="str">
        <f>IF(VLOOKUP(B14,'[1]Рабочий вариант'!$B$8:$AA$93,2,0)=C14,"СОВПАЛ",VLOOKUP(B14,'[1]Рабочий вариант'!$B$8:$AA$93,2,0))</f>
        <v>нет (5)</v>
      </c>
      <c r="E14" s="27">
        <v>80</v>
      </c>
      <c r="F14" s="27" t="str">
        <f>IF(VLOOKUP(B14,'[1]Рабочий вариант'!$B$8:$AA$93,3,0)=E14,"СОВПАЛ",VLOOKUP(B14,'[1]Рабочий вариант'!$B$8:$AA$93,3,0))</f>
        <v>СОВПАЛ</v>
      </c>
      <c r="G14" s="27">
        <v>85</v>
      </c>
      <c r="H14" s="27" t="str">
        <f>IF(VLOOKUP(B14,'[1]Рабочий вариант'!$B$8:$AA$93,4,0)=G14,"СОВПАЛ",VLOOKUP(B14,'[1]Рабочий вариант'!$B$8:$AA$93,4,0))</f>
        <v>СОВПАЛ</v>
      </c>
      <c r="I14" s="27">
        <v>90</v>
      </c>
      <c r="J14" s="27" t="str">
        <f>IF(VLOOKUP(B14,'[1]Рабочий вариант'!$B$8:$AA$93,5,0)=I14,"СОВПАЛ",VLOOKUP(B14,'[1]Рабочий вариант'!$B$8:$AA$93,5,0))</f>
        <v>СОВПАЛ</v>
      </c>
      <c r="K14" s="27">
        <v>84</v>
      </c>
      <c r="L14" s="27" t="str">
        <f>IF(VLOOKUP(B14,'[1]Рабочий вариант'!$B$8:$AA$93,6,0)=K14,"СОВПАЛ",VLOOKUP(B14,'[1]Рабочий вариант'!$B$8:$AA$93,6,0))</f>
        <v>СОВПАЛ</v>
      </c>
      <c r="M14" s="27">
        <v>89</v>
      </c>
      <c r="N14" s="27" t="str">
        <f>IF(VLOOKUP(B14,'[1]Рабочий вариант'!$B$8:$AA$93,7,0)=M14,"СОВПАЛ",VLOOKUP(B14,'[1]Рабочий вариант'!$B$8:$AA$93,7,0))</f>
        <v>СОВПАЛ</v>
      </c>
      <c r="O14" s="27">
        <v>94</v>
      </c>
      <c r="P14" s="27" t="str">
        <f>IF(VLOOKUP(B14,'[1]Рабочий вариант'!$B$8:$AA$93,8,0)=O14,"СОВПАЛ",VLOOKUP(B14,'[1]Рабочий вариант'!$B$8:$AA$93,8,0))</f>
        <v>СОВПАЛ</v>
      </c>
      <c r="Q14" s="27" t="s">
        <v>88</v>
      </c>
      <c r="R14" s="27" t="str">
        <f>IF(VLOOKUP(B14,'[1]Рабочий вариант'!$B$8:$AA$93,9,0)=Q14,"СОВПАЛ",VLOOKUP(B14,'[1]Рабочий вариант'!$B$8:$AA$93,9,0))</f>
        <v>-</v>
      </c>
      <c r="S14" s="27" t="s">
        <v>88</v>
      </c>
      <c r="T14" s="27" t="str">
        <f>IF(VLOOKUP(B14,'[1]Рабочий вариант'!$B$8:$AA$93,10,0)=S14,"СОВПАЛ",VLOOKUP(B14,'[1]Рабочий вариант'!$B$8:$AA$93,10,0))</f>
        <v>-</v>
      </c>
      <c r="U14" s="27" t="s">
        <v>88</v>
      </c>
      <c r="V14" s="27" t="str">
        <f>IF(VLOOKUP(B14,'[1]Рабочий вариант'!$B$8:$AA$93,11,0)=U14,"СОВПАЛ",VLOOKUP(B14,'[1]Рабочий вариант'!$B$8:$AA$93,11,0))</f>
        <v>-</v>
      </c>
      <c r="W14" s="21">
        <v>15</v>
      </c>
      <c r="X14" s="21" t="str">
        <f>IF(VLOOKUP(B14,'[1]Рабочий вариант'!$B$8:$AA$93,12,0)=W14,"СОВПАЛ",VLOOKUP(B14,'[1]Рабочий вариант'!$B$8:$AA$93,12,0))</f>
        <v>СОВПАЛ</v>
      </c>
      <c r="Y14" s="21">
        <v>36</v>
      </c>
      <c r="Z14" s="21" t="str">
        <f>IF(VLOOKUP(B14,'[1]Рабочий вариант'!$B$8:$AA$93,13,0)=Y14,"СОВПАЛ",VLOOKUP(B14,'[1]Рабочий вариант'!$B$8:$AA$93,13,0))</f>
        <v>СОВПАЛ</v>
      </c>
      <c r="AA14" s="21">
        <v>43</v>
      </c>
      <c r="AB14" s="21" t="str">
        <f>IF(VLOOKUP(B14,'[1]Рабочий вариант'!$B$8:$AA$93,14,0)=AA14,"СОВПАЛ",VLOOKUP(B14,'[1]Рабочий вариант'!$B$8:$AA$93,14,0))</f>
        <v>СОВПАЛ</v>
      </c>
      <c r="AC14" s="26" t="s">
        <v>89</v>
      </c>
      <c r="AD14" s="21" t="str">
        <f>IF(VLOOKUP(B14,'[1]Рабочий вариант'!$B$8:$AA$93,15,0)=AC14,"СОВПАЛ",VLOOKUP(B14,'[1]Рабочий вариант'!$B$8:$AA$93,15,0))</f>
        <v>нет</v>
      </c>
      <c r="AE14" s="26" t="s">
        <v>89</v>
      </c>
      <c r="AF14" s="21" t="str">
        <f>IF(VLOOKUP(B14,'[1]Рабочий вариант'!$B$8:$AA$93,16,0)=AE14,"СОВПАЛ",VLOOKUP(B14,'[1]Рабочий вариант'!$B$8:$AA$93,16,0))</f>
        <v>нет</v>
      </c>
      <c r="AG14" s="26" t="s">
        <v>89</v>
      </c>
      <c r="AH14" s="21" t="str">
        <f>IF(VLOOKUP(B14,'[1]Рабочий вариант'!$B$8:$AA$93,17,0)=AG14,"СОВПАЛ",VLOOKUP(B14,'[1]Рабочий вариант'!$B$8:$AA$93,17,0))</f>
        <v>нет</v>
      </c>
      <c r="AI14" s="21">
        <v>40</v>
      </c>
      <c r="AJ14" s="21" t="str">
        <f>IF(VLOOKUP(B14,'[1]Рабочий вариант'!$B$8:$AA$93,18,0)=AI14,"СОВПАЛ",VLOOKUP(B14,'[1]Рабочий вариант'!$B$8:$AA$93,18,0))</f>
        <v>СОВПАЛ</v>
      </c>
      <c r="AK14" s="21">
        <v>50</v>
      </c>
      <c r="AL14" s="21" t="str">
        <f>IF(VLOOKUP(B14,'[1]Рабочий вариант'!$B$8:$AA$93,19,0)=AK14,"СОВПАЛ",VLOOKUP(B14,'[1]Рабочий вариант'!$B$8:$AA$93,19,0))</f>
        <v>СОВПАЛ</v>
      </c>
      <c r="AM14" s="21">
        <v>70</v>
      </c>
      <c r="AN14" s="21" t="str">
        <f>IF(VLOOKUP(B14,'[1]Рабочий вариант'!$B$8:$AA$93,20,0)=AM14,"СОВПАЛ",VLOOKUP(B14,'[1]Рабочий вариант'!$B$8:$AA$93,20,0))</f>
        <v>СОВПАЛ</v>
      </c>
      <c r="AO14" s="21">
        <v>78</v>
      </c>
      <c r="AP14" s="21" t="str">
        <f>IF(VLOOKUP(B14,'[1]Рабочий вариант'!$B$8:$AA$93,21,0)=AO14,"СОВПАЛ",VLOOKUP(B14,'[1]Рабочий вариант'!$B$8:$AA$93,21,0))</f>
        <v>СОВПАЛ</v>
      </c>
      <c r="AQ14" s="21">
        <v>79</v>
      </c>
      <c r="AR14" s="21" t="str">
        <f>IF(VLOOKUP(B14,'[1]Рабочий вариант'!$B$8:$AA$93,22,0)=AQ14,"СОВПАЛ",VLOOKUP(B14,'[1]Рабочий вариант'!$B$8:$AA$93,22,0))</f>
        <v>СОВПАЛ</v>
      </c>
      <c r="AS14" s="21">
        <v>80</v>
      </c>
      <c r="AT14" s="21" t="str">
        <f>IF(VLOOKUP(B14,'[1]Рабочий вариант'!$B$8:$AA$93,23,0)=AS14,"СОВПАЛ",VLOOKUP(B14,'[1]Рабочий вариант'!$B$8:$AA$93,23,0))</f>
        <v>СОВПАЛ</v>
      </c>
      <c r="AU14" s="21">
        <v>36</v>
      </c>
      <c r="AV14" s="21" t="str">
        <f>IF(VLOOKUP(B14,'[1]Рабочий вариант'!$B$8:$AA$93,24,0)=AU14,"СОВПАЛ",VLOOKUP(B14,'[1]Рабочий вариант'!$B$8:$AA$93,24,0))</f>
        <v>СОВПАЛ</v>
      </c>
      <c r="AW14" s="21">
        <v>37</v>
      </c>
      <c r="AX14" s="21" t="str">
        <f>IF(VLOOKUP(B14,'[1]Рабочий вариант'!$B$8:$AA$93,25,0)=AW14,"СОВПАЛ",VLOOKUP(B14,'[1]Рабочий вариант'!$B$8:$AA$93,25,0))</f>
        <v>СОВПАЛ</v>
      </c>
      <c r="AY14" s="21">
        <v>38</v>
      </c>
      <c r="AZ14" s="21" t="str">
        <f>IF(VLOOKUP(B14,'[1]Рабочий вариант'!$B$8:$AA$93,26,0)=AY14,"СОВПАЛ",VLOOKUP(B14,'[1]Рабочий вариант'!$B$8:$AA$93,26,0))</f>
        <v>СОВПАЛ</v>
      </c>
      <c r="BA14" s="52">
        <f t="shared" si="0"/>
        <v>18</v>
      </c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8.75">
      <c r="A15" s="11">
        <v>9</v>
      </c>
      <c r="B15" s="14" t="s">
        <v>25</v>
      </c>
      <c r="C15" s="23" t="s">
        <v>85</v>
      </c>
      <c r="D15" s="23" t="str">
        <f>IF(VLOOKUP(B15,'[1]Рабочий вариант'!$B$8:$AA$93,2,0)=C15,"СОВПАЛ",VLOOKUP(B15,'[1]Рабочий вариант'!$B$8:$AA$93,2,0))</f>
        <v>СОВПАЛ</v>
      </c>
      <c r="E15" s="27">
        <v>80</v>
      </c>
      <c r="F15" s="27" t="str">
        <f>IF(VLOOKUP(B15,'[1]Рабочий вариант'!$B$8:$AA$93,3,0)=E15,"СОВПАЛ",VLOOKUP(B15,'[1]Рабочий вариант'!$B$8:$AA$93,3,0))</f>
        <v>СОВПАЛ</v>
      </c>
      <c r="G15" s="27">
        <v>85</v>
      </c>
      <c r="H15" s="27" t="str">
        <f>IF(VLOOKUP(B15,'[1]Рабочий вариант'!$B$8:$AA$93,4,0)=G15,"СОВПАЛ",VLOOKUP(B15,'[1]Рабочий вариант'!$B$8:$AA$93,4,0))</f>
        <v>СОВПАЛ</v>
      </c>
      <c r="I15" s="27">
        <v>90</v>
      </c>
      <c r="J15" s="27" t="str">
        <f>IF(VLOOKUP(B15,'[1]Рабочий вариант'!$B$8:$AA$93,5,0)=I15,"СОВПАЛ",VLOOKUP(B15,'[1]Рабочий вариант'!$B$8:$AA$93,5,0))</f>
        <v>СОВПАЛ</v>
      </c>
      <c r="K15" s="27">
        <v>18.100000000000001</v>
      </c>
      <c r="L15" s="27" t="str">
        <f>IF(VLOOKUP(B15,'[1]Рабочий вариант'!$B$8:$AA$93,6,0)=K15,"СОВПАЛ",VLOOKUP(B15,'[1]Рабочий вариант'!$B$8:$AA$93,6,0))</f>
        <v>СОВПАЛ</v>
      </c>
      <c r="M15" s="27">
        <v>18.8</v>
      </c>
      <c r="N15" s="27" t="str">
        <f>IF(VLOOKUP(B15,'[1]Рабочий вариант'!$B$8:$AA$93,7,0)=M15,"СОВПАЛ",VLOOKUP(B15,'[1]Рабочий вариант'!$B$8:$AA$93,7,0))</f>
        <v>СОВПАЛ</v>
      </c>
      <c r="O15" s="27">
        <v>18.7</v>
      </c>
      <c r="P15" s="27" t="str">
        <f>IF(VLOOKUP(B15,'[1]Рабочий вариант'!$B$8:$AA$93,8,0)=O15,"СОВПАЛ",VLOOKUP(B15,'[1]Рабочий вариант'!$B$8:$AA$93,8,0))</f>
        <v>СОВПАЛ</v>
      </c>
      <c r="Q15" s="27">
        <v>29.9</v>
      </c>
      <c r="R15" s="27" t="str">
        <f>IF(VLOOKUP(B15,'[1]Рабочий вариант'!$B$8:$AA$93,9,0)=Q15,"СОВПАЛ",VLOOKUP(B15,'[1]Рабочий вариант'!$B$8:$AA$93,9,0))</f>
        <v>СОВПАЛ</v>
      </c>
      <c r="S15" s="27">
        <v>29.9</v>
      </c>
      <c r="T15" s="27" t="str">
        <f>IF(VLOOKUP(B15,'[1]Рабочий вариант'!$B$8:$AA$93,10,0)=S15,"СОВПАЛ",VLOOKUP(B15,'[1]Рабочий вариант'!$B$8:$AA$93,10,0))</f>
        <v>СОВПАЛ</v>
      </c>
      <c r="U15" s="27">
        <v>30</v>
      </c>
      <c r="V15" s="27" t="str">
        <f>IF(VLOOKUP(B15,'[1]Рабочий вариант'!$B$8:$AA$93,11,0)=U15,"СОВПАЛ",VLOOKUP(B15,'[1]Рабочий вариант'!$B$8:$AA$93,11,0))</f>
        <v>СОВПАЛ</v>
      </c>
      <c r="W15" s="21">
        <v>25</v>
      </c>
      <c r="X15" s="21" t="str">
        <f>IF(VLOOKUP(B15,'[1]Рабочий вариант'!$B$8:$AA$93,12,0)=W15,"СОВПАЛ",VLOOKUP(B15,'[1]Рабочий вариант'!$B$8:$AA$93,12,0))</f>
        <v>СОВПАЛ</v>
      </c>
      <c r="Y15" s="21">
        <v>30</v>
      </c>
      <c r="Z15" s="21" t="str">
        <f>IF(VLOOKUP(B15,'[1]Рабочий вариант'!$B$8:$AA$93,13,0)=Y15,"СОВПАЛ",VLOOKUP(B15,'[1]Рабочий вариант'!$B$8:$AA$93,13,0))</f>
        <v>СОВПАЛ</v>
      </c>
      <c r="AA15" s="21">
        <v>33</v>
      </c>
      <c r="AB15" s="21" t="str">
        <f>IF(VLOOKUP(B15,'[1]Рабочий вариант'!$B$8:$AA$93,14,0)=AA15,"СОВПАЛ",VLOOKUP(B15,'[1]Рабочий вариант'!$B$8:$AA$93,14,0))</f>
        <v>СОВПАЛ</v>
      </c>
      <c r="AC15" s="21">
        <v>23</v>
      </c>
      <c r="AD15" s="21" t="str">
        <f>IF(VLOOKUP(B15,'[1]Рабочий вариант'!$B$8:$AA$93,15,0)=AC15,"СОВПАЛ",VLOOKUP(B15,'[1]Рабочий вариант'!$B$8:$AA$93,15,0))</f>
        <v>СОВПАЛ</v>
      </c>
      <c r="AE15" s="21">
        <v>23</v>
      </c>
      <c r="AF15" s="21" t="str">
        <f>IF(VLOOKUP(B15,'[1]Рабочий вариант'!$B$8:$AA$93,16,0)=AE15,"СОВПАЛ",VLOOKUP(B15,'[1]Рабочий вариант'!$B$8:$AA$93,16,0))</f>
        <v>СОВПАЛ</v>
      </c>
      <c r="AG15" s="21">
        <v>23</v>
      </c>
      <c r="AH15" s="21" t="str">
        <f>IF(VLOOKUP(B15,'[1]Рабочий вариант'!$B$8:$AA$93,17,0)=AG15,"СОВПАЛ",VLOOKUP(B15,'[1]Рабочий вариант'!$B$8:$AA$93,17,0))</f>
        <v>СОВПАЛ</v>
      </c>
      <c r="AI15" s="21">
        <v>95.5</v>
      </c>
      <c r="AJ15" s="21" t="str">
        <f>IF(VLOOKUP(B15,'[1]Рабочий вариант'!$B$8:$AA$93,18,0)=AI15,"СОВПАЛ",VLOOKUP(B15,'[1]Рабочий вариант'!$B$8:$AA$93,18,0))</f>
        <v>СОВПАЛ</v>
      </c>
      <c r="AK15" s="21">
        <v>97.5</v>
      </c>
      <c r="AL15" s="21" t="str">
        <f>IF(VLOOKUP(B15,'[1]Рабочий вариант'!$B$8:$AA$93,19,0)=AK15,"СОВПАЛ",VLOOKUP(B15,'[1]Рабочий вариант'!$B$8:$AA$93,19,0))</f>
        <v>СОВПАЛ</v>
      </c>
      <c r="AM15" s="21">
        <v>100</v>
      </c>
      <c r="AN15" s="21" t="str">
        <f>IF(VLOOKUP(B15,'[1]Рабочий вариант'!$B$8:$AA$93,20,0)=AM15,"СОВПАЛ",VLOOKUP(B15,'[1]Рабочий вариант'!$B$8:$AA$93,20,0))</f>
        <v>СОВПАЛ</v>
      </c>
      <c r="AO15" s="21">
        <v>60</v>
      </c>
      <c r="AP15" s="21" t="str">
        <f>IF(VLOOKUP(B15,'[1]Рабочий вариант'!$B$8:$AA$93,21,0)=AO15,"СОВПАЛ",VLOOKUP(B15,'[1]Рабочий вариант'!$B$8:$AA$93,21,0))</f>
        <v>СОВПАЛ</v>
      </c>
      <c r="AQ15" s="21">
        <v>65</v>
      </c>
      <c r="AR15" s="21" t="str">
        <f>IF(VLOOKUP(B15,'[1]Рабочий вариант'!$B$8:$AA$93,22,0)=AQ15,"СОВПАЛ",VLOOKUP(B15,'[1]Рабочий вариант'!$B$8:$AA$93,22,0))</f>
        <v>СОВПАЛ</v>
      </c>
      <c r="AS15" s="21">
        <v>65</v>
      </c>
      <c r="AT15" s="21" t="str">
        <f>IF(VLOOKUP(B15,'[1]Рабочий вариант'!$B$8:$AA$93,23,0)=AS15,"СОВПАЛ",VLOOKUP(B15,'[1]Рабочий вариант'!$B$8:$AA$93,23,0))</f>
        <v>СОВПАЛ</v>
      </c>
      <c r="AU15" s="21">
        <v>26.6</v>
      </c>
      <c r="AV15" s="21" t="str">
        <f>IF(VLOOKUP(B15,'[1]Рабочий вариант'!$B$8:$AA$93,24,0)=AU15,"СОВПАЛ",VLOOKUP(B15,'[1]Рабочий вариант'!$B$8:$AA$93,24,0))</f>
        <v>СОВПАЛ</v>
      </c>
      <c r="AW15" s="21">
        <v>33.6</v>
      </c>
      <c r="AX15" s="21" t="str">
        <f>IF(VLOOKUP(B15,'[1]Рабочий вариант'!$B$8:$AA$93,25,0)=AW15,"СОВПАЛ",VLOOKUP(B15,'[1]Рабочий вариант'!$B$8:$AA$93,25,0))</f>
        <v>СОВПАЛ</v>
      </c>
      <c r="AY15" s="21">
        <v>34.299999999999997</v>
      </c>
      <c r="AZ15" s="21" t="str">
        <f>IF(VLOOKUP(B15,'[1]Рабочий вариант'!$B$8:$AA$93,26,0)=AY15,"СОВПАЛ",VLOOKUP(B15,'[1]Рабочий вариант'!$B$8:$AA$93,26,0))</f>
        <v>СОВПАЛ</v>
      </c>
      <c r="BA15" s="52">
        <f t="shared" si="0"/>
        <v>25</v>
      </c>
    </row>
    <row r="16" spans="1:65" ht="18.75">
      <c r="A16" s="13">
        <v>10</v>
      </c>
      <c r="B16" s="14" t="s">
        <v>26</v>
      </c>
      <c r="C16" s="23" t="s">
        <v>85</v>
      </c>
      <c r="D16" s="23" t="str">
        <f>IF(VLOOKUP(B16,'[1]Рабочий вариант'!$B$8:$AA$93,2,0)=C16,"СОВПАЛ",VLOOKUP(B16,'[1]Рабочий вариант'!$B$8:$AA$93,2,0))</f>
        <v>нет</v>
      </c>
      <c r="E16" s="27">
        <v>73.900000000000006</v>
      </c>
      <c r="F16" s="27" t="str">
        <f>IF(VLOOKUP(B16,'[1]Рабочий вариант'!$B$8:$AA$93,3,0)=E16,"СОВПАЛ",VLOOKUP(B16,'[1]Рабочий вариант'!$B$8:$AA$93,3,0))</f>
        <v>нет</v>
      </c>
      <c r="G16" s="27">
        <v>74.900000000000006</v>
      </c>
      <c r="H16" s="27" t="str">
        <f>IF(VLOOKUP(B16,'[1]Рабочий вариант'!$B$8:$AA$93,4,0)=G16,"СОВПАЛ",VLOOKUP(B16,'[1]Рабочий вариант'!$B$8:$AA$93,4,0))</f>
        <v>нет</v>
      </c>
      <c r="I16" s="27">
        <v>75.900000000000006</v>
      </c>
      <c r="J16" s="27" t="str">
        <f>IF(VLOOKUP(B16,'[1]Рабочий вариант'!$B$8:$AA$93,5,0)=I16,"СОВПАЛ",VLOOKUP(B16,'[1]Рабочий вариант'!$B$8:$AA$93,5,0))</f>
        <v>нет</v>
      </c>
      <c r="K16" s="27">
        <v>75.8</v>
      </c>
      <c r="L16" s="27" t="str">
        <f>IF(VLOOKUP(B16,'[1]Рабочий вариант'!$B$8:$AA$93,6,0)=K16,"СОВПАЛ",VLOOKUP(B16,'[1]Рабочий вариант'!$B$8:$AA$93,6,0))</f>
        <v>нет</v>
      </c>
      <c r="M16" s="27">
        <v>76.8</v>
      </c>
      <c r="N16" s="27" t="str">
        <f>IF(VLOOKUP(B16,'[1]Рабочий вариант'!$B$8:$AA$93,7,0)=M16,"СОВПАЛ",VLOOKUP(B16,'[1]Рабочий вариант'!$B$8:$AA$93,7,0))</f>
        <v>нет</v>
      </c>
      <c r="O16" s="27">
        <v>77.8</v>
      </c>
      <c r="P16" s="27" t="str">
        <f>IF(VLOOKUP(B16,'[1]Рабочий вариант'!$B$8:$AA$93,8,0)=O16,"СОВПАЛ",VLOOKUP(B16,'[1]Рабочий вариант'!$B$8:$AA$93,8,0))</f>
        <v>нет</v>
      </c>
      <c r="Q16" s="27">
        <v>84</v>
      </c>
      <c r="R16" s="27" t="str">
        <f>IF(VLOOKUP(B16,'[1]Рабочий вариант'!$B$8:$AA$93,9,0)=Q16,"СОВПАЛ",VLOOKUP(B16,'[1]Рабочий вариант'!$B$8:$AA$93,9,0))</f>
        <v>нет</v>
      </c>
      <c r="S16" s="27">
        <v>100</v>
      </c>
      <c r="T16" s="27" t="str">
        <f>IF(VLOOKUP(B16,'[1]Рабочий вариант'!$B$8:$AA$93,10,0)=S16,"СОВПАЛ",VLOOKUP(B16,'[1]Рабочий вариант'!$B$8:$AA$93,10,0))</f>
        <v>нет</v>
      </c>
      <c r="U16" s="27">
        <v>100</v>
      </c>
      <c r="V16" s="27" t="str">
        <f>IF(VLOOKUP(B16,'[1]Рабочий вариант'!$B$8:$AA$93,11,0)=U16,"СОВПАЛ",VLOOKUP(B16,'[1]Рабочий вариант'!$B$8:$AA$93,11,0))</f>
        <v>нет</v>
      </c>
      <c r="W16" s="21">
        <v>52</v>
      </c>
      <c r="X16" s="21" t="str">
        <f>IF(VLOOKUP(B16,'[1]Рабочий вариант'!$B$8:$AA$93,12,0)=W16,"СОВПАЛ",VLOOKUP(B16,'[1]Рабочий вариант'!$B$8:$AA$93,12,0))</f>
        <v>нет</v>
      </c>
      <c r="Y16" s="21">
        <v>52</v>
      </c>
      <c r="Z16" s="21" t="str">
        <f>IF(VLOOKUP(B16,'[1]Рабочий вариант'!$B$8:$AA$93,13,0)=Y16,"СОВПАЛ",VLOOKUP(B16,'[1]Рабочий вариант'!$B$8:$AA$93,13,0))</f>
        <v>нет</v>
      </c>
      <c r="AA16" s="21">
        <v>60</v>
      </c>
      <c r="AB16" s="21" t="str">
        <f>IF(VLOOKUP(B16,'[1]Рабочий вариант'!$B$8:$AA$93,14,0)=AA16,"СОВПАЛ",VLOOKUP(B16,'[1]Рабочий вариант'!$B$8:$AA$93,14,0))</f>
        <v>нет</v>
      </c>
      <c r="AC16" s="21">
        <v>44.7</v>
      </c>
      <c r="AD16" s="21" t="str">
        <f>IF(VLOOKUP(B16,'[1]Рабочий вариант'!$B$8:$AA$93,15,0)=AC16,"СОВПАЛ",VLOOKUP(B16,'[1]Рабочий вариант'!$B$8:$AA$93,15,0))</f>
        <v>нет</v>
      </c>
      <c r="AE16" s="21">
        <v>47</v>
      </c>
      <c r="AF16" s="21" t="str">
        <f>IF(VLOOKUP(B16,'[1]Рабочий вариант'!$B$8:$AA$93,16,0)=AE16,"СОВПАЛ",VLOOKUP(B16,'[1]Рабочий вариант'!$B$8:$AA$93,16,0))</f>
        <v>нет</v>
      </c>
      <c r="AG16" s="21">
        <v>47</v>
      </c>
      <c r="AH16" s="21" t="str">
        <f>IF(VLOOKUP(B16,'[1]Рабочий вариант'!$B$8:$AA$93,17,0)=AG16,"СОВПАЛ",VLOOKUP(B16,'[1]Рабочий вариант'!$B$8:$AA$93,17,0))</f>
        <v>нет</v>
      </c>
      <c r="AI16" s="21">
        <v>50</v>
      </c>
      <c r="AJ16" s="21" t="str">
        <f>IF(VLOOKUP(B16,'[1]Рабочий вариант'!$B$8:$AA$93,18,0)=AI16,"СОВПАЛ",VLOOKUP(B16,'[1]Рабочий вариант'!$B$8:$AA$93,18,0))</f>
        <v>нет</v>
      </c>
      <c r="AK16" s="21">
        <v>50</v>
      </c>
      <c r="AL16" s="21" t="str">
        <f>IF(VLOOKUP(B16,'[1]Рабочий вариант'!$B$8:$AA$93,19,0)=AK16,"СОВПАЛ",VLOOKUP(B16,'[1]Рабочий вариант'!$B$8:$AA$93,19,0))</f>
        <v>нет</v>
      </c>
      <c r="AM16" s="29">
        <v>50</v>
      </c>
      <c r="AN16" s="21" t="str">
        <f>IF(VLOOKUP(B16,'[1]Рабочий вариант'!$B$8:$AA$93,20,0)=AM16,"СОВПАЛ",VLOOKUP(B16,'[1]Рабочий вариант'!$B$8:$AA$93,20,0))</f>
        <v>нет</v>
      </c>
      <c r="AO16" s="21">
        <v>100</v>
      </c>
      <c r="AP16" s="21" t="str">
        <f>IF(VLOOKUP(B16,'[1]Рабочий вариант'!$B$8:$AA$93,21,0)=AO16,"СОВПАЛ",VLOOKUP(B16,'[1]Рабочий вариант'!$B$8:$AA$93,21,0))</f>
        <v>нет</v>
      </c>
      <c r="AQ16" s="21">
        <v>100</v>
      </c>
      <c r="AR16" s="21" t="str">
        <f>IF(VLOOKUP(B16,'[1]Рабочий вариант'!$B$8:$AA$93,22,0)=AQ16,"СОВПАЛ",VLOOKUP(B16,'[1]Рабочий вариант'!$B$8:$AA$93,22,0))</f>
        <v>нет</v>
      </c>
      <c r="AS16" s="21">
        <v>100</v>
      </c>
      <c r="AT16" s="21" t="str">
        <f>IF(VLOOKUP(B16,'[1]Рабочий вариант'!$B$8:$AA$93,23,0)=AS16,"СОВПАЛ",VLOOKUP(B16,'[1]Рабочий вариант'!$B$8:$AA$93,23,0))</f>
        <v>нет</v>
      </c>
      <c r="AU16" s="21">
        <v>80</v>
      </c>
      <c r="AV16" s="21" t="str">
        <f>IF(VLOOKUP(B16,'[1]Рабочий вариант'!$B$8:$AA$93,24,0)=AU16,"СОВПАЛ",VLOOKUP(B16,'[1]Рабочий вариант'!$B$8:$AA$93,24,0))</f>
        <v>нет</v>
      </c>
      <c r="AW16" s="21">
        <v>80</v>
      </c>
      <c r="AX16" s="21" t="str">
        <f>IF(VLOOKUP(B16,'[1]Рабочий вариант'!$B$8:$AA$93,25,0)=AW16,"СОВПАЛ",VLOOKUP(B16,'[1]Рабочий вариант'!$B$8:$AA$93,25,0))</f>
        <v>нет</v>
      </c>
      <c r="AY16" s="21">
        <v>80</v>
      </c>
      <c r="AZ16" s="21" t="str">
        <f>IF(VLOOKUP(B16,'[1]Рабочий вариант'!$B$8:$AA$93,26,0)=AY16,"СОВПАЛ",VLOOKUP(B16,'[1]Рабочий вариант'!$B$8:$AA$93,26,0))</f>
        <v>нет</v>
      </c>
      <c r="BA16" s="52">
        <f t="shared" si="0"/>
        <v>0</v>
      </c>
    </row>
    <row r="17" spans="1:56" ht="18.75">
      <c r="A17" s="11">
        <v>11</v>
      </c>
      <c r="B17" s="14" t="s">
        <v>27</v>
      </c>
      <c r="C17" s="23" t="s">
        <v>85</v>
      </c>
      <c r="D17" s="23" t="str">
        <f>IF(VLOOKUP(B17,'[1]Рабочий вариант'!$B$8:$AA$93,2,0)=C17,"СОВПАЛ",VLOOKUP(B17,'[1]Рабочий вариант'!$B$8:$AA$93,2,0))</f>
        <v>СОВПАЛ</v>
      </c>
      <c r="E17" s="27">
        <v>80</v>
      </c>
      <c r="F17" s="27" t="str">
        <f>IF(VLOOKUP(B17,'[1]Рабочий вариант'!$B$8:$AA$93,3,0)=E17,"СОВПАЛ",VLOOKUP(B17,'[1]Рабочий вариант'!$B$8:$AA$93,3,0))</f>
        <v>СОВПАЛ</v>
      </c>
      <c r="G17" s="27">
        <v>85</v>
      </c>
      <c r="H17" s="27" t="str">
        <f>IF(VLOOKUP(B17,'[1]Рабочий вариант'!$B$8:$AA$93,4,0)=G17,"СОВПАЛ",VLOOKUP(B17,'[1]Рабочий вариант'!$B$8:$AA$93,4,0))</f>
        <v>СОВПАЛ</v>
      </c>
      <c r="I17" s="27">
        <v>90</v>
      </c>
      <c r="J17" s="27" t="str">
        <f>IF(VLOOKUP(B17,'[1]Рабочий вариант'!$B$8:$AA$93,5,0)=I17,"СОВПАЛ",VLOOKUP(B17,'[1]Рабочий вариант'!$B$8:$AA$93,5,0))</f>
        <v>СОВПАЛ</v>
      </c>
      <c r="K17" s="27">
        <v>84</v>
      </c>
      <c r="L17" s="27" t="str">
        <f>IF(VLOOKUP(B17,'[1]Рабочий вариант'!$B$8:$AA$93,6,0)=K17,"СОВПАЛ",VLOOKUP(B17,'[1]Рабочий вариант'!$B$8:$AA$93,6,0))</f>
        <v>СОВПАЛ</v>
      </c>
      <c r="M17" s="27">
        <v>89</v>
      </c>
      <c r="N17" s="27" t="str">
        <f>IF(VLOOKUP(B17,'[1]Рабочий вариант'!$B$8:$AA$93,7,0)=M17,"СОВПАЛ",VLOOKUP(B17,'[1]Рабочий вариант'!$B$8:$AA$93,7,0))</f>
        <v>СОВПАЛ</v>
      </c>
      <c r="O17" s="27">
        <v>94</v>
      </c>
      <c r="P17" s="27" t="str">
        <f>IF(VLOOKUP(B17,'[1]Рабочий вариант'!$B$8:$AA$93,8,0)=O17,"СОВПАЛ",VLOOKUP(B17,'[1]Рабочий вариант'!$B$8:$AA$93,8,0))</f>
        <v>СОВПАЛ</v>
      </c>
      <c r="Q17" s="27">
        <v>65</v>
      </c>
      <c r="R17" s="27" t="str">
        <f>IF(VLOOKUP(B17,'[1]Рабочий вариант'!$B$8:$AA$93,9,0)=Q17,"СОВПАЛ",VLOOKUP(B17,'[1]Рабочий вариант'!$B$8:$AA$93,9,0))</f>
        <v>СОВПАЛ</v>
      </c>
      <c r="S17" s="27">
        <v>80</v>
      </c>
      <c r="T17" s="27" t="str">
        <f>IF(VLOOKUP(B17,'[1]Рабочий вариант'!$B$8:$AA$93,10,0)=S17,"СОВПАЛ",VLOOKUP(B17,'[1]Рабочий вариант'!$B$8:$AA$93,10,0))</f>
        <v>СОВПАЛ</v>
      </c>
      <c r="U17" s="27">
        <v>90</v>
      </c>
      <c r="V17" s="27" t="str">
        <f>IF(VLOOKUP(B17,'[1]Рабочий вариант'!$B$8:$AA$93,11,0)=U17,"СОВПАЛ",VLOOKUP(B17,'[1]Рабочий вариант'!$B$8:$AA$93,11,0))</f>
        <v>СОВПАЛ</v>
      </c>
      <c r="W17" s="21">
        <v>32</v>
      </c>
      <c r="X17" s="21" t="str">
        <f>IF(VLOOKUP(B17,'[1]Рабочий вариант'!$B$8:$AA$93,12,0)=W17,"СОВПАЛ",VLOOKUP(B17,'[1]Рабочий вариант'!$B$8:$AA$93,12,0))</f>
        <v>СОВПАЛ</v>
      </c>
      <c r="Y17" s="21">
        <v>64</v>
      </c>
      <c r="Z17" s="21" t="str">
        <f>IF(VLOOKUP(B17,'[1]Рабочий вариант'!$B$8:$AA$93,13,0)=Y17,"СОВПАЛ",VLOOKUP(B17,'[1]Рабочий вариант'!$B$8:$AA$93,13,0))</f>
        <v>СОВПАЛ</v>
      </c>
      <c r="AA17" s="21">
        <v>98</v>
      </c>
      <c r="AB17" s="21" t="str">
        <f>IF(VLOOKUP(B17,'[1]Рабочий вариант'!$B$8:$AA$93,14,0)=AA17,"СОВПАЛ",VLOOKUP(B17,'[1]Рабочий вариант'!$B$8:$AA$93,14,0))</f>
        <v>СОВПАЛ</v>
      </c>
      <c r="AC17" s="21">
        <v>40.4</v>
      </c>
      <c r="AD17" s="21" t="str">
        <f>IF(VLOOKUP(B17,'[1]Рабочий вариант'!$B$8:$AA$93,15,0)=AC17,"СОВПАЛ",VLOOKUP(B17,'[1]Рабочий вариант'!$B$8:$AA$93,15,0))</f>
        <v>СОВПАЛ</v>
      </c>
      <c r="AE17" s="21">
        <v>40.6</v>
      </c>
      <c r="AF17" s="21" t="str">
        <f>IF(VLOOKUP(B17,'[1]Рабочий вариант'!$B$8:$AA$93,16,0)=AE17,"СОВПАЛ",VLOOKUP(B17,'[1]Рабочий вариант'!$B$8:$AA$93,16,0))</f>
        <v>СОВПАЛ</v>
      </c>
      <c r="AG17" s="21">
        <v>40.799999999999997</v>
      </c>
      <c r="AH17" s="21" t="str">
        <f>IF(VLOOKUP(B17,'[1]Рабочий вариант'!$B$8:$AA$93,17,0)=AG17,"СОВПАЛ",VLOOKUP(B17,'[1]Рабочий вариант'!$B$8:$AA$93,17,0))</f>
        <v>СОВПАЛ</v>
      </c>
      <c r="AI17" s="21">
        <v>40</v>
      </c>
      <c r="AJ17" s="21" t="str">
        <f>IF(VLOOKUP(B17,'[1]Рабочий вариант'!$B$8:$AA$93,18,0)=AI17,"СОВПАЛ",VLOOKUP(B17,'[1]Рабочий вариант'!$B$8:$AA$93,18,0))</f>
        <v>СОВПАЛ</v>
      </c>
      <c r="AK17" s="21">
        <v>50</v>
      </c>
      <c r="AL17" s="21" t="str">
        <f>IF(VLOOKUP(B17,'[1]Рабочий вариант'!$B$8:$AA$93,19,0)=AK17,"СОВПАЛ",VLOOKUP(B17,'[1]Рабочий вариант'!$B$8:$AA$93,19,0))</f>
        <v>СОВПАЛ</v>
      </c>
      <c r="AM17" s="21">
        <v>70</v>
      </c>
      <c r="AN17" s="21" t="str">
        <f>IF(VLOOKUP(B17,'[1]Рабочий вариант'!$B$8:$AA$93,20,0)=AM17,"СОВПАЛ",VLOOKUP(B17,'[1]Рабочий вариант'!$B$8:$AA$93,20,0))</f>
        <v>СОВПАЛ</v>
      </c>
      <c r="AO17" s="21">
        <v>40</v>
      </c>
      <c r="AP17" s="21" t="str">
        <f>IF(VLOOKUP(B17,'[1]Рабочий вариант'!$B$8:$AA$93,21,0)=AO17,"СОВПАЛ",VLOOKUP(B17,'[1]Рабочий вариант'!$B$8:$AA$93,21,0))</f>
        <v>СОВПАЛ</v>
      </c>
      <c r="AQ17" s="21">
        <v>50</v>
      </c>
      <c r="AR17" s="21" t="str">
        <f>IF(VLOOKUP(B17,'[1]Рабочий вариант'!$B$8:$AA$93,22,0)=AQ17,"СОВПАЛ",VLOOKUP(B17,'[1]Рабочий вариант'!$B$8:$AA$93,22,0))</f>
        <v>СОВПАЛ</v>
      </c>
      <c r="AS17" s="21">
        <v>70</v>
      </c>
      <c r="AT17" s="21" t="str">
        <f>IF(VLOOKUP(B17,'[1]Рабочий вариант'!$B$8:$AA$93,23,0)=AS17,"СОВПАЛ",VLOOKUP(B17,'[1]Рабочий вариант'!$B$8:$AA$93,23,0))</f>
        <v>СОВПАЛ</v>
      </c>
      <c r="AU17" s="21">
        <v>54</v>
      </c>
      <c r="AV17" s="21" t="str">
        <f>IF(VLOOKUP(B17,'[1]Рабочий вариант'!$B$8:$AA$93,24,0)=AU17,"СОВПАЛ",VLOOKUP(B17,'[1]Рабочий вариант'!$B$8:$AA$93,24,0))</f>
        <v>СОВПАЛ</v>
      </c>
      <c r="AW17" s="21">
        <v>56</v>
      </c>
      <c r="AX17" s="21" t="str">
        <f>IF(VLOOKUP(B17,'[1]Рабочий вариант'!$B$8:$AA$93,25,0)=AW17,"СОВПАЛ",VLOOKUP(B17,'[1]Рабочий вариант'!$B$8:$AA$93,25,0))</f>
        <v>СОВПАЛ</v>
      </c>
      <c r="AY17" s="21">
        <v>58</v>
      </c>
      <c r="AZ17" s="21" t="str">
        <f>IF(VLOOKUP(B17,'[1]Рабочий вариант'!$B$8:$AA$93,26,0)=AY17,"СОВПАЛ",VLOOKUP(B17,'[1]Рабочий вариант'!$B$8:$AA$93,26,0))</f>
        <v>СОВПАЛ</v>
      </c>
      <c r="BA17" s="52">
        <f t="shared" si="0"/>
        <v>25</v>
      </c>
    </row>
    <row r="18" spans="1:56" s="17" customFormat="1" ht="38.25">
      <c r="A18" s="15">
        <v>12</v>
      </c>
      <c r="B18" s="53" t="s">
        <v>28</v>
      </c>
      <c r="C18" s="25" t="s">
        <v>87</v>
      </c>
      <c r="D18" s="23" t="str">
        <f>IF(VLOOKUP(B18,'[1]Рабочий вариант'!$B$8:$AA$93,2,0)=C18,"СОВПАЛ",VLOOKUP(B18,'[1]Рабочий вариант'!$B$8:$AA$93,2,0))</f>
        <v>СОВПАЛ</v>
      </c>
      <c r="E18" s="27">
        <v>80</v>
      </c>
      <c r="F18" s="27" t="str">
        <f>IF(VLOOKUP(B18,'[1]Рабочий вариант'!$B$8:$AA$93,3,0)=E18,"СОВПАЛ",VLOOKUP(B18,'[1]Рабочий вариант'!$B$8:$AA$93,3,0))</f>
        <v>СОВПАЛ</v>
      </c>
      <c r="G18" s="27">
        <v>85</v>
      </c>
      <c r="H18" s="27" t="str">
        <f>IF(VLOOKUP(B18,'[1]Рабочий вариант'!$B$8:$AA$93,4,0)=G18,"СОВПАЛ",VLOOKUP(B18,'[1]Рабочий вариант'!$B$8:$AA$93,4,0))</f>
        <v>СОВПАЛ</v>
      </c>
      <c r="I18" s="27">
        <v>90</v>
      </c>
      <c r="J18" s="27" t="str">
        <f>IF(VLOOKUP(B18,'[1]Рабочий вариант'!$B$8:$AA$93,5,0)=I18,"СОВПАЛ",VLOOKUP(B18,'[1]Рабочий вариант'!$B$8:$AA$93,5,0))</f>
        <v>СОВПАЛ</v>
      </c>
      <c r="K18" s="27">
        <v>84</v>
      </c>
      <c r="L18" s="27" t="str">
        <f>IF(VLOOKUP(B18,'[1]Рабочий вариант'!$B$8:$AA$93,6,0)=K18,"СОВПАЛ",VLOOKUP(B18,'[1]Рабочий вариант'!$B$8:$AA$93,6,0))</f>
        <v>СОВПАЛ</v>
      </c>
      <c r="M18" s="27">
        <v>89</v>
      </c>
      <c r="N18" s="27" t="str">
        <f>IF(VLOOKUP(B18,'[1]Рабочий вариант'!$B$8:$AA$93,7,0)=M18,"СОВПАЛ",VLOOKUP(B18,'[1]Рабочий вариант'!$B$8:$AA$93,7,0))</f>
        <v>СОВПАЛ</v>
      </c>
      <c r="O18" s="27">
        <v>94</v>
      </c>
      <c r="P18" s="27" t="str">
        <f>IF(VLOOKUP(B18,'[1]Рабочий вариант'!$B$8:$AA$93,8,0)=O18,"СОВПАЛ",VLOOKUP(B18,'[1]Рабочий вариант'!$B$8:$AA$93,8,0))</f>
        <v>СОВПАЛ</v>
      </c>
      <c r="Q18" s="27">
        <v>48</v>
      </c>
      <c r="R18" s="27" t="str">
        <f>IF(VLOOKUP(B18,'[1]Рабочий вариант'!$B$8:$AA$93,9,0)=Q18,"СОВПАЛ",VLOOKUP(B18,'[1]Рабочий вариант'!$B$8:$AA$93,9,0))</f>
        <v>СОВПАЛ</v>
      </c>
      <c r="S18" s="27" t="s">
        <v>88</v>
      </c>
      <c r="T18" s="27" t="str">
        <f>IF(VLOOKUP(B18,'[1]Рабочий вариант'!$B$8:$AA$93,10,0)=S18,"СОВПАЛ",VLOOKUP(B18,'[1]Рабочий вариант'!$B$8:$AA$93,10,0))</f>
        <v>-</v>
      </c>
      <c r="U18" s="27" t="s">
        <v>88</v>
      </c>
      <c r="V18" s="27" t="str">
        <f>IF(VLOOKUP(B18,'[1]Рабочий вариант'!$B$8:$AA$93,11,0)=U18,"СОВПАЛ",VLOOKUP(B18,'[1]Рабочий вариант'!$B$8:$AA$93,11,0))</f>
        <v>-</v>
      </c>
      <c r="W18" s="26" t="s">
        <v>89</v>
      </c>
      <c r="X18" s="21" t="str">
        <f>IF(VLOOKUP(B18,'[1]Рабочий вариант'!$B$8:$AA$93,12,0)=W18,"СОВПАЛ",VLOOKUP(B18,'[1]Рабочий вариант'!$B$8:$AA$93,12,0))</f>
        <v>нет</v>
      </c>
      <c r="Y18" s="26" t="s">
        <v>89</v>
      </c>
      <c r="Z18" s="21" t="str">
        <f>IF(VLOOKUP(B18,'[1]Рабочий вариант'!$B$8:$AA$93,13,0)=Y18,"СОВПАЛ",VLOOKUP(B18,'[1]Рабочий вариант'!$B$8:$AA$93,13,0))</f>
        <v>нет</v>
      </c>
      <c r="AA18" s="26" t="s">
        <v>89</v>
      </c>
      <c r="AB18" s="21" t="str">
        <f>IF(VLOOKUP(B18,'[1]Рабочий вариант'!$B$8:$AA$93,14,0)=AA18,"СОВПАЛ",VLOOKUP(B18,'[1]Рабочий вариант'!$B$8:$AA$93,14,0))</f>
        <v>нет</v>
      </c>
      <c r="AC18" s="22">
        <v>40.4</v>
      </c>
      <c r="AD18" s="21" t="str">
        <f>IF(VLOOKUP(B18,'[1]Рабочий вариант'!$B$8:$AA$93,15,0)=AC18,"СОВПАЛ",VLOOKUP(B18,'[1]Рабочий вариант'!$B$8:$AA$93,15,0))</f>
        <v>СОВПАЛ</v>
      </c>
      <c r="AE18" s="22">
        <v>40.6</v>
      </c>
      <c r="AF18" s="21" t="str">
        <f>IF(VLOOKUP(B18,'[1]Рабочий вариант'!$B$8:$AA$93,16,0)=AE18,"СОВПАЛ",VLOOKUP(B18,'[1]Рабочий вариант'!$B$8:$AA$93,16,0))</f>
        <v>СОВПАЛ</v>
      </c>
      <c r="AG18" s="22">
        <v>40.799999999999997</v>
      </c>
      <c r="AH18" s="21" t="str">
        <f>IF(VLOOKUP(B18,'[1]Рабочий вариант'!$B$8:$AA$93,17,0)=AG18,"СОВПАЛ",VLOOKUP(B18,'[1]Рабочий вариант'!$B$8:$AA$93,17,0))</f>
        <v>СОВПАЛ</v>
      </c>
      <c r="AI18" s="22">
        <v>100</v>
      </c>
      <c r="AJ18" s="21" t="str">
        <f>IF(VLOOKUP(B18,'[1]Рабочий вариант'!$B$8:$AA$93,18,0)=AI18,"СОВПАЛ",VLOOKUP(B18,'[1]Рабочий вариант'!$B$8:$AA$93,18,0))</f>
        <v>СОВПАЛ</v>
      </c>
      <c r="AK18" s="22">
        <v>100</v>
      </c>
      <c r="AL18" s="21" t="str">
        <f>IF(VLOOKUP(B18,'[1]Рабочий вариант'!$B$8:$AA$93,19,0)=AK18,"СОВПАЛ",VLOOKUP(B18,'[1]Рабочий вариант'!$B$8:$AA$93,19,0))</f>
        <v>СОВПАЛ</v>
      </c>
      <c r="AM18" s="22">
        <v>100</v>
      </c>
      <c r="AN18" s="21" t="str">
        <f>IF(VLOOKUP(B18,'[1]Рабочий вариант'!$B$8:$AA$93,20,0)=AM18,"СОВПАЛ",VLOOKUP(B18,'[1]Рабочий вариант'!$B$8:$AA$93,20,0))</f>
        <v>СОВПАЛ</v>
      </c>
      <c r="AO18" s="22">
        <v>100</v>
      </c>
      <c r="AP18" s="21" t="str">
        <f>IF(VLOOKUP(B18,'[1]Рабочий вариант'!$B$8:$AA$93,21,0)=AO18,"СОВПАЛ",VLOOKUP(B18,'[1]Рабочий вариант'!$B$8:$AA$93,21,0))</f>
        <v>СОВПАЛ</v>
      </c>
      <c r="AQ18" s="22">
        <v>100</v>
      </c>
      <c r="AR18" s="21" t="str">
        <f>IF(VLOOKUP(B18,'[1]Рабочий вариант'!$B$8:$AA$93,22,0)=AQ18,"СОВПАЛ",VLOOKUP(B18,'[1]Рабочий вариант'!$B$8:$AA$93,22,0))</f>
        <v>СОВПАЛ</v>
      </c>
      <c r="AS18" s="22">
        <v>100</v>
      </c>
      <c r="AT18" s="21" t="str">
        <f>IF(VLOOKUP(B18,'[1]Рабочий вариант'!$B$8:$AA$93,23,0)=AS18,"СОВПАЛ",VLOOKUP(B18,'[1]Рабочий вариант'!$B$8:$AA$93,23,0))</f>
        <v>СОВПАЛ</v>
      </c>
      <c r="AU18" s="26" t="s">
        <v>88</v>
      </c>
      <c r="AV18" s="21" t="str">
        <f>IF(VLOOKUP(B18,'[1]Рабочий вариант'!$B$8:$AA$93,24,0)=AU18,"СОВПАЛ",VLOOKUP(B18,'[1]Рабочий вариант'!$B$8:$AA$93,24,0))</f>
        <v>-</v>
      </c>
      <c r="AW18" s="26" t="s">
        <v>88</v>
      </c>
      <c r="AX18" s="21" t="str">
        <f>IF(VLOOKUP(B18,'[1]Рабочий вариант'!$B$8:$AA$93,25,0)=AW18,"СОВПАЛ",VLOOKUP(B18,'[1]Рабочий вариант'!$B$8:$AA$93,25,0))</f>
        <v>-</v>
      </c>
      <c r="AY18" s="26" t="s">
        <v>88</v>
      </c>
      <c r="AZ18" s="21" t="str">
        <f>IF(VLOOKUP(B18,'[1]Рабочий вариант'!$B$8:$AA$93,26,0)=AY18,"СОВПАЛ",VLOOKUP(B18,'[1]Рабочий вариант'!$B$8:$AA$93,26,0))</f>
        <v>-</v>
      </c>
      <c r="BA18" s="52">
        <f t="shared" si="0"/>
        <v>17</v>
      </c>
      <c r="BB18" s="16"/>
      <c r="BD18" s="18"/>
    </row>
    <row r="19" spans="1:56" ht="18.75">
      <c r="A19" s="11">
        <v>13</v>
      </c>
      <c r="B19" s="12" t="s">
        <v>29</v>
      </c>
      <c r="C19" s="23" t="s">
        <v>85</v>
      </c>
      <c r="D19" s="23" t="str">
        <f>IF(VLOOKUP(B19,'[1]Рабочий вариант'!$B$8:$AA$93,2,0)=C19,"СОВПАЛ",VLOOKUP(B19,'[1]Рабочий вариант'!$B$8:$AA$93,2,0))</f>
        <v>СОВПАЛ</v>
      </c>
      <c r="E19" s="27">
        <v>73.900000000000006</v>
      </c>
      <c r="F19" s="27" t="str">
        <f>IF(VLOOKUP(B19,'[1]Рабочий вариант'!$B$8:$AA$93,3,0)=E19,"СОВПАЛ",VLOOKUP(B19,'[1]Рабочий вариант'!$B$8:$AA$93,3,0))</f>
        <v>СОВПАЛ</v>
      </c>
      <c r="G19" s="27">
        <v>74.900000000000006</v>
      </c>
      <c r="H19" s="27" t="str">
        <f>IF(VLOOKUP(B19,'[1]Рабочий вариант'!$B$8:$AA$93,4,0)=G19,"СОВПАЛ",VLOOKUP(B19,'[1]Рабочий вариант'!$B$8:$AA$93,4,0))</f>
        <v>СОВПАЛ</v>
      </c>
      <c r="I19" s="27">
        <v>75.900000000000006</v>
      </c>
      <c r="J19" s="27" t="str">
        <f>IF(VLOOKUP(B19,'[1]Рабочий вариант'!$B$8:$AA$93,5,0)=I19,"СОВПАЛ",VLOOKUP(B19,'[1]Рабочий вариант'!$B$8:$AA$93,5,0))</f>
        <v>СОВПАЛ</v>
      </c>
      <c r="K19" s="27">
        <v>75.8</v>
      </c>
      <c r="L19" s="27" t="str">
        <f>IF(VLOOKUP(B19,'[1]Рабочий вариант'!$B$8:$AA$93,6,0)=K19,"СОВПАЛ",VLOOKUP(B19,'[1]Рабочий вариант'!$B$8:$AA$93,6,0))</f>
        <v>СОВПАЛ</v>
      </c>
      <c r="M19" s="27">
        <v>76.8</v>
      </c>
      <c r="N19" s="27" t="str">
        <f>IF(VLOOKUP(B19,'[1]Рабочий вариант'!$B$8:$AA$93,7,0)=M19,"СОВПАЛ",VLOOKUP(B19,'[1]Рабочий вариант'!$B$8:$AA$93,7,0))</f>
        <v>СОВПАЛ</v>
      </c>
      <c r="O19" s="27">
        <v>77.8</v>
      </c>
      <c r="P19" s="27" t="str">
        <f>IF(VLOOKUP(B19,'[1]Рабочий вариант'!$B$8:$AA$93,8,0)=O19,"СОВПАЛ",VLOOKUP(B19,'[1]Рабочий вариант'!$B$8:$AA$93,8,0))</f>
        <v>СОВПАЛ</v>
      </c>
      <c r="Q19" s="27">
        <v>74</v>
      </c>
      <c r="R19" s="27" t="str">
        <f>IF(VLOOKUP(B19,'[1]Рабочий вариант'!$B$8:$AA$93,9,0)=Q19,"СОВПАЛ",VLOOKUP(B19,'[1]Рабочий вариант'!$B$8:$AA$93,9,0))</f>
        <v>СОВПАЛ</v>
      </c>
      <c r="S19" s="27">
        <v>84</v>
      </c>
      <c r="T19" s="27" t="str">
        <f>IF(VLOOKUP(B19,'[1]Рабочий вариант'!$B$8:$AA$93,10,0)=S19,"СОВПАЛ",VLOOKUP(B19,'[1]Рабочий вариант'!$B$8:$AA$93,10,0))</f>
        <v>СОВПАЛ</v>
      </c>
      <c r="U19" s="27">
        <v>100</v>
      </c>
      <c r="V19" s="27" t="str">
        <f>IF(VLOOKUP(B19,'[1]Рабочий вариант'!$B$8:$AA$93,11,0)=U19,"СОВПАЛ",VLOOKUP(B19,'[1]Рабочий вариант'!$B$8:$AA$93,11,0))</f>
        <v>СОВПАЛ</v>
      </c>
      <c r="W19" s="21">
        <v>40</v>
      </c>
      <c r="X19" s="21" t="str">
        <f>IF(VLOOKUP(B19,'[1]Рабочий вариант'!$B$8:$AA$93,12,0)=W19,"СОВПАЛ",VLOOKUP(B19,'[1]Рабочий вариант'!$B$8:$AA$93,12,0))</f>
        <v>СОВПАЛ</v>
      </c>
      <c r="Y19" s="21">
        <v>50</v>
      </c>
      <c r="Z19" s="21" t="str">
        <f>IF(VLOOKUP(B19,'[1]Рабочий вариант'!$B$8:$AA$93,13,0)=Y19,"СОВПАЛ",VLOOKUP(B19,'[1]Рабочий вариант'!$B$8:$AA$93,13,0))</f>
        <v>СОВПАЛ</v>
      </c>
      <c r="AA19" s="21">
        <v>55</v>
      </c>
      <c r="AB19" s="21" t="str">
        <f>IF(VLOOKUP(B19,'[1]Рабочий вариант'!$B$8:$AA$93,14,0)=AA19,"СОВПАЛ",VLOOKUP(B19,'[1]Рабочий вариант'!$B$8:$AA$93,14,0))</f>
        <v>СОВПАЛ</v>
      </c>
      <c r="AC19" s="21">
        <v>28.6</v>
      </c>
      <c r="AD19" s="21" t="str">
        <f>IF(VLOOKUP(B19,'[1]Рабочий вариант'!$B$8:$AA$93,15,0)=AC19,"СОВПАЛ",VLOOKUP(B19,'[1]Рабочий вариант'!$B$8:$AA$93,15,0))</f>
        <v>СОВПАЛ</v>
      </c>
      <c r="AE19" s="21">
        <v>29</v>
      </c>
      <c r="AF19" s="21" t="str">
        <f>IF(VLOOKUP(B19,'[1]Рабочий вариант'!$B$8:$AA$93,16,0)=AE19,"СОВПАЛ",VLOOKUP(B19,'[1]Рабочий вариант'!$B$8:$AA$93,16,0))</f>
        <v>СОВПАЛ</v>
      </c>
      <c r="AG19" s="21">
        <v>30</v>
      </c>
      <c r="AH19" s="21" t="str">
        <f>IF(VLOOKUP(B19,'[1]Рабочий вариант'!$B$8:$AA$93,17,0)=AG19,"СОВПАЛ",VLOOKUP(B19,'[1]Рабочий вариант'!$B$8:$AA$93,17,0))</f>
        <v>СОВПАЛ</v>
      </c>
      <c r="AI19" s="21">
        <v>42</v>
      </c>
      <c r="AJ19" s="21" t="str">
        <f>IF(VLOOKUP(B19,'[1]Рабочий вариант'!$B$8:$AA$93,18,0)=AI19,"СОВПАЛ",VLOOKUP(B19,'[1]Рабочий вариант'!$B$8:$AA$93,18,0))</f>
        <v>СОВПАЛ</v>
      </c>
      <c r="AK19" s="29">
        <v>45</v>
      </c>
      <c r="AL19" s="21" t="str">
        <f>IF(VLOOKUP(B19,'[1]Рабочий вариант'!$B$8:$AA$93,19,0)=AK19,"СОВПАЛ",VLOOKUP(B19,'[1]Рабочий вариант'!$B$8:$AA$93,19,0))</f>
        <v>СОВПАЛ</v>
      </c>
      <c r="AM19" s="29">
        <v>47</v>
      </c>
      <c r="AN19" s="21" t="str">
        <f>IF(VLOOKUP(B19,'[1]Рабочий вариант'!$B$8:$AA$93,20,0)=AM19,"СОВПАЛ",VLOOKUP(B19,'[1]Рабочий вариант'!$B$8:$AA$93,20,0))</f>
        <v>СОВПАЛ</v>
      </c>
      <c r="AO19" s="21">
        <v>44</v>
      </c>
      <c r="AP19" s="21" t="str">
        <f>IF(VLOOKUP(B19,'[1]Рабочий вариант'!$B$8:$AA$93,21,0)=AO19,"СОВПАЛ",VLOOKUP(B19,'[1]Рабочий вариант'!$B$8:$AA$93,21,0))</f>
        <v>СОВПАЛ</v>
      </c>
      <c r="AQ19" s="21">
        <v>45</v>
      </c>
      <c r="AR19" s="21" t="str">
        <f>IF(VLOOKUP(B19,'[1]Рабочий вариант'!$B$8:$AA$93,22,0)=AQ19,"СОВПАЛ",VLOOKUP(B19,'[1]Рабочий вариант'!$B$8:$AA$93,22,0))</f>
        <v>СОВПАЛ</v>
      </c>
      <c r="AS19" s="21">
        <v>48</v>
      </c>
      <c r="AT19" s="21" t="str">
        <f>IF(VLOOKUP(B19,'[1]Рабочий вариант'!$B$8:$AA$93,23,0)=AS19,"СОВПАЛ",VLOOKUP(B19,'[1]Рабочий вариант'!$B$8:$AA$93,23,0))</f>
        <v>СОВПАЛ</v>
      </c>
      <c r="AU19" s="21">
        <v>55</v>
      </c>
      <c r="AV19" s="21" t="str">
        <f>IF(VLOOKUP(B19,'[1]Рабочий вариант'!$B$8:$AA$93,24,0)=AU19,"СОВПАЛ",VLOOKUP(B19,'[1]Рабочий вариант'!$B$8:$AA$93,24,0))</f>
        <v>СОВПАЛ</v>
      </c>
      <c r="AW19" s="21">
        <v>57.5</v>
      </c>
      <c r="AX19" s="21" t="str">
        <f>IF(VLOOKUP(B19,'[1]Рабочий вариант'!$B$8:$AA$93,25,0)=AW19,"СОВПАЛ",VLOOKUP(B19,'[1]Рабочий вариант'!$B$8:$AA$93,25,0))</f>
        <v>СОВПАЛ</v>
      </c>
      <c r="AY19" s="21">
        <v>60</v>
      </c>
      <c r="AZ19" s="21" t="str">
        <f>IF(VLOOKUP(B19,'[1]Рабочий вариант'!$B$8:$AA$93,26,0)=AY19,"СОВПАЛ",VLOOKUP(B19,'[1]Рабочий вариант'!$B$8:$AA$93,26,0))</f>
        <v>СОВПАЛ</v>
      </c>
      <c r="BA19" s="52">
        <f t="shared" si="0"/>
        <v>25</v>
      </c>
    </row>
    <row r="20" spans="1:56" ht="18.75">
      <c r="A20" s="13">
        <v>14</v>
      </c>
      <c r="B20" s="12" t="s">
        <v>30</v>
      </c>
      <c r="C20" s="23" t="s">
        <v>85</v>
      </c>
      <c r="D20" s="23" t="e">
        <f>IF(VLOOKUP(B20,'[1]Рабочий вариант'!$B$8:$AA$93,2,0)=C20,"СОВПАЛ",VLOOKUP(B20,'[1]Рабочий вариант'!$B$8:$AA$93,2,0))</f>
        <v>#N/A</v>
      </c>
      <c r="E20" s="27">
        <v>80</v>
      </c>
      <c r="F20" s="27" t="e">
        <f>IF(VLOOKUP(B20,'[1]Рабочий вариант'!$B$8:$AA$93,3,0)=E20,"СОВПАЛ",VLOOKUP(B20,'[1]Рабочий вариант'!$B$8:$AA$93,3,0))</f>
        <v>#N/A</v>
      </c>
      <c r="G20" s="27">
        <v>85</v>
      </c>
      <c r="H20" s="27" t="e">
        <f>IF(VLOOKUP(B20,'[1]Рабочий вариант'!$B$8:$AA$93,4,0)=G20,"СОВПАЛ",VLOOKUP(B20,'[1]Рабочий вариант'!$B$8:$AA$93,4,0))</f>
        <v>#N/A</v>
      </c>
      <c r="I20" s="27">
        <v>90</v>
      </c>
      <c r="J20" s="27" t="e">
        <f>IF(VLOOKUP(B20,'[1]Рабочий вариант'!$B$8:$AA$93,5,0)=I20,"СОВПАЛ",VLOOKUP(B20,'[1]Рабочий вариант'!$B$8:$AA$93,5,0))</f>
        <v>#N/A</v>
      </c>
      <c r="K20" s="27">
        <v>84</v>
      </c>
      <c r="L20" s="27" t="e">
        <f>IF(VLOOKUP(B20,'[1]Рабочий вариант'!$B$8:$AA$93,6,0)=K20,"СОВПАЛ",VLOOKUP(B20,'[1]Рабочий вариант'!$B$8:$AA$93,6,0))</f>
        <v>#N/A</v>
      </c>
      <c r="M20" s="27">
        <v>89</v>
      </c>
      <c r="N20" s="27" t="e">
        <f>IF(VLOOKUP(B20,'[1]Рабочий вариант'!$B$8:$AA$93,7,0)=M20,"СОВПАЛ",VLOOKUP(B20,'[1]Рабочий вариант'!$B$8:$AA$93,7,0))</f>
        <v>#N/A</v>
      </c>
      <c r="O20" s="27">
        <v>94</v>
      </c>
      <c r="P20" s="27" t="e">
        <f>IF(VLOOKUP(B20,'[1]Рабочий вариант'!$B$8:$AA$93,8,0)=O20,"СОВПАЛ",VLOOKUP(B20,'[1]Рабочий вариант'!$B$8:$AA$93,8,0))</f>
        <v>#N/A</v>
      </c>
      <c r="Q20" s="27">
        <v>67</v>
      </c>
      <c r="R20" s="27" t="e">
        <f>IF(VLOOKUP(B20,'[1]Рабочий вариант'!$B$8:$AA$93,9,0)=Q20,"СОВПАЛ",VLOOKUP(B20,'[1]Рабочий вариант'!$B$8:$AA$93,9,0))</f>
        <v>#N/A</v>
      </c>
      <c r="S20" s="27">
        <v>68</v>
      </c>
      <c r="T20" s="27" t="e">
        <f>IF(VLOOKUP(B20,'[1]Рабочий вариант'!$B$8:$AA$93,10,0)=S20,"СОВПАЛ",VLOOKUP(B20,'[1]Рабочий вариант'!$B$8:$AA$93,10,0))</f>
        <v>#N/A</v>
      </c>
      <c r="U20" s="27">
        <v>69</v>
      </c>
      <c r="V20" s="27" t="e">
        <f>IF(VLOOKUP(B20,'[1]Рабочий вариант'!$B$8:$AA$93,11,0)=U20,"СОВПАЛ",VLOOKUP(B20,'[1]Рабочий вариант'!$B$8:$AA$93,11,0))</f>
        <v>#N/A</v>
      </c>
      <c r="W20" s="21">
        <v>58</v>
      </c>
      <c r="X20" s="21" t="e">
        <f>IF(VLOOKUP(B20,'[1]Рабочий вариант'!$B$8:$AA$93,12,0)=W20,"СОВПАЛ",VLOOKUP(B20,'[1]Рабочий вариант'!$B$8:$AA$93,12,0))</f>
        <v>#N/A</v>
      </c>
      <c r="Y20" s="21">
        <v>68</v>
      </c>
      <c r="Z20" s="21" t="e">
        <f>IF(VLOOKUP(B20,'[1]Рабочий вариант'!$B$8:$AA$93,13,0)=Y20,"СОВПАЛ",VLOOKUP(B20,'[1]Рабочий вариант'!$B$8:$AA$93,13,0))</f>
        <v>#N/A</v>
      </c>
      <c r="AA20" s="21">
        <v>78</v>
      </c>
      <c r="AB20" s="21" t="e">
        <f>IF(VLOOKUP(B20,'[1]Рабочий вариант'!$B$8:$AA$93,14,0)=AA20,"СОВПАЛ",VLOOKUP(B20,'[1]Рабочий вариант'!$B$8:$AA$93,14,0))</f>
        <v>#N/A</v>
      </c>
      <c r="AC20" s="21">
        <v>23</v>
      </c>
      <c r="AD20" s="21" t="e">
        <f>IF(VLOOKUP(B20,'[1]Рабочий вариант'!$B$8:$AA$93,15,0)=AC20,"СОВПАЛ",VLOOKUP(B20,'[1]Рабочий вариант'!$B$8:$AA$93,15,0))</f>
        <v>#N/A</v>
      </c>
      <c r="AE20" s="21">
        <v>23.5</v>
      </c>
      <c r="AF20" s="21" t="e">
        <f>IF(VLOOKUP(B20,'[1]Рабочий вариант'!$B$8:$AA$93,16,0)=AE20,"СОВПАЛ",VLOOKUP(B20,'[1]Рабочий вариант'!$B$8:$AA$93,16,0))</f>
        <v>#N/A</v>
      </c>
      <c r="AG20" s="21">
        <v>24</v>
      </c>
      <c r="AH20" s="21" t="e">
        <f>IF(VLOOKUP(B20,'[1]Рабочий вариант'!$B$8:$AA$93,17,0)=AG20,"СОВПАЛ",VLOOKUP(B20,'[1]Рабочий вариант'!$B$8:$AA$93,17,0))</f>
        <v>#N/A</v>
      </c>
      <c r="AI20" s="21">
        <v>69.5</v>
      </c>
      <c r="AJ20" s="21" t="e">
        <f>IF(VLOOKUP(B20,'[1]Рабочий вариант'!$B$8:$AA$93,18,0)=AI20,"СОВПАЛ",VLOOKUP(B20,'[1]Рабочий вариант'!$B$8:$AA$93,18,0))</f>
        <v>#N/A</v>
      </c>
      <c r="AK20" s="21">
        <v>70</v>
      </c>
      <c r="AL20" s="21" t="e">
        <f>IF(VLOOKUP(B20,'[1]Рабочий вариант'!$B$8:$AA$93,19,0)=AK20,"СОВПАЛ",VLOOKUP(B20,'[1]Рабочий вариант'!$B$8:$AA$93,19,0))</f>
        <v>#N/A</v>
      </c>
      <c r="AM20" s="21">
        <v>70.5</v>
      </c>
      <c r="AN20" s="21" t="e">
        <f>IF(VLOOKUP(B20,'[1]Рабочий вариант'!$B$8:$AA$93,20,0)=AM20,"СОВПАЛ",VLOOKUP(B20,'[1]Рабочий вариант'!$B$8:$AA$93,20,0))</f>
        <v>#N/A</v>
      </c>
      <c r="AO20" s="21">
        <v>70</v>
      </c>
      <c r="AP20" s="21" t="e">
        <f>IF(VLOOKUP(B20,'[1]Рабочий вариант'!$B$8:$AA$93,21,0)=AO20,"СОВПАЛ",VLOOKUP(B20,'[1]Рабочий вариант'!$B$8:$AA$93,21,0))</f>
        <v>#N/A</v>
      </c>
      <c r="AQ20" s="21">
        <v>70.5</v>
      </c>
      <c r="AR20" s="21" t="e">
        <f>IF(VLOOKUP(B20,'[1]Рабочий вариант'!$B$8:$AA$93,22,0)=AQ20,"СОВПАЛ",VLOOKUP(B20,'[1]Рабочий вариант'!$B$8:$AA$93,22,0))</f>
        <v>#N/A</v>
      </c>
      <c r="AS20" s="21">
        <v>71</v>
      </c>
      <c r="AT20" s="21" t="e">
        <f>IF(VLOOKUP(B20,'[1]Рабочий вариант'!$B$8:$AA$93,23,0)=AS20,"СОВПАЛ",VLOOKUP(B20,'[1]Рабочий вариант'!$B$8:$AA$93,23,0))</f>
        <v>#N/A</v>
      </c>
      <c r="AU20" s="21">
        <v>14</v>
      </c>
      <c r="AV20" s="21" t="e">
        <f>IF(VLOOKUP(B20,'[1]Рабочий вариант'!$B$8:$AA$93,24,0)=AU20,"СОВПАЛ",VLOOKUP(B20,'[1]Рабочий вариант'!$B$8:$AA$93,24,0))</f>
        <v>#N/A</v>
      </c>
      <c r="AW20" s="21">
        <v>14.5</v>
      </c>
      <c r="AX20" s="21" t="e">
        <f>IF(VLOOKUP(B20,'[1]Рабочий вариант'!$B$8:$AA$93,25,0)=AW20,"СОВПАЛ",VLOOKUP(B20,'[1]Рабочий вариант'!$B$8:$AA$93,25,0))</f>
        <v>#N/A</v>
      </c>
      <c r="AY20" s="21">
        <v>15</v>
      </c>
      <c r="AZ20" s="21" t="e">
        <f>IF(VLOOKUP(B20,'[1]Рабочий вариант'!$B$8:$AA$93,26,0)=AY20,"СОВПАЛ",VLOOKUP(B20,'[1]Рабочий вариант'!$B$8:$AA$93,26,0))</f>
        <v>#N/A</v>
      </c>
      <c r="BA20" s="52">
        <f t="shared" si="0"/>
        <v>0</v>
      </c>
    </row>
    <row r="21" spans="1:56" ht="25.5">
      <c r="A21" s="11">
        <v>15</v>
      </c>
      <c r="B21" s="12" t="s">
        <v>31</v>
      </c>
      <c r="C21" s="23" t="s">
        <v>85</v>
      </c>
      <c r="D21" s="23" t="str">
        <f>IF(VLOOKUP(B21,'[1]Рабочий вариант'!$B$8:$AA$93,2,0)=C21,"СОВПАЛ",VLOOKUP(B21,'[1]Рабочий вариант'!$B$8:$AA$93,2,0))</f>
        <v>СОВПАЛ</v>
      </c>
      <c r="E21" s="27">
        <v>80</v>
      </c>
      <c r="F21" s="27" t="str">
        <f>IF(VLOOKUP(B21,'[1]Рабочий вариант'!$B$8:$AA$93,3,0)=E21,"СОВПАЛ",VLOOKUP(B21,'[1]Рабочий вариант'!$B$8:$AA$93,3,0))</f>
        <v>СОВПАЛ</v>
      </c>
      <c r="G21" s="27">
        <v>85</v>
      </c>
      <c r="H21" s="27" t="str">
        <f>IF(VLOOKUP(B21,'[1]Рабочий вариант'!$B$8:$AA$93,4,0)=G21,"СОВПАЛ",VLOOKUP(B21,'[1]Рабочий вариант'!$B$8:$AA$93,4,0))</f>
        <v>СОВПАЛ</v>
      </c>
      <c r="I21" s="27">
        <v>90</v>
      </c>
      <c r="J21" s="27" t="str">
        <f>IF(VLOOKUP(B21,'[1]Рабочий вариант'!$B$8:$AA$93,5,0)=I21,"СОВПАЛ",VLOOKUP(B21,'[1]Рабочий вариант'!$B$8:$AA$93,5,0))</f>
        <v>СОВПАЛ</v>
      </c>
      <c r="K21" s="27">
        <v>84</v>
      </c>
      <c r="L21" s="27" t="str">
        <f>IF(VLOOKUP(B21,'[1]Рабочий вариант'!$B$8:$AA$93,6,0)=K21,"СОВПАЛ",VLOOKUP(B21,'[1]Рабочий вариант'!$B$8:$AA$93,6,0))</f>
        <v>СОВПАЛ</v>
      </c>
      <c r="M21" s="27">
        <v>89</v>
      </c>
      <c r="N21" s="27" t="str">
        <f>IF(VLOOKUP(B21,'[1]Рабочий вариант'!$B$8:$AA$93,7,0)=M21,"СОВПАЛ",VLOOKUP(B21,'[1]Рабочий вариант'!$B$8:$AA$93,7,0))</f>
        <v>СОВПАЛ</v>
      </c>
      <c r="O21" s="27">
        <v>94</v>
      </c>
      <c r="P21" s="27" t="str">
        <f>IF(VLOOKUP(B21,'[1]Рабочий вариант'!$B$8:$AA$93,8,0)=O21,"СОВПАЛ",VLOOKUP(B21,'[1]Рабочий вариант'!$B$8:$AA$93,8,0))</f>
        <v>СОВПАЛ</v>
      </c>
      <c r="Q21" s="27" t="s">
        <v>88</v>
      </c>
      <c r="R21" s="27" t="str">
        <f>IF(VLOOKUP(B21,'[1]Рабочий вариант'!$B$8:$AA$93,9,0)=Q21,"СОВПАЛ",VLOOKUP(B21,'[1]Рабочий вариант'!$B$8:$AA$93,9,0))</f>
        <v>-</v>
      </c>
      <c r="S21" s="27" t="s">
        <v>88</v>
      </c>
      <c r="T21" s="27" t="str">
        <f>IF(VLOOKUP(B21,'[1]Рабочий вариант'!$B$8:$AA$93,10,0)=S21,"СОВПАЛ",VLOOKUP(B21,'[1]Рабочий вариант'!$B$8:$AA$93,10,0))</f>
        <v>-</v>
      </c>
      <c r="U21" s="27" t="s">
        <v>88</v>
      </c>
      <c r="V21" s="27" t="str">
        <f>IF(VLOOKUP(B21,'[1]Рабочий вариант'!$B$8:$AA$93,11,0)=U21,"СОВПАЛ",VLOOKUP(B21,'[1]Рабочий вариант'!$B$8:$AA$93,11,0))</f>
        <v>-</v>
      </c>
      <c r="W21" s="21">
        <v>40</v>
      </c>
      <c r="X21" s="21" t="str">
        <f>IF(VLOOKUP(B21,'[1]Рабочий вариант'!$B$8:$AA$93,12,0)=W21,"СОВПАЛ",VLOOKUP(B21,'[1]Рабочий вариант'!$B$8:$AA$93,12,0))</f>
        <v>СОВПАЛ</v>
      </c>
      <c r="Y21" s="21">
        <v>40</v>
      </c>
      <c r="Z21" s="21" t="str">
        <f>IF(VLOOKUP(B21,'[1]Рабочий вариант'!$B$8:$AA$93,13,0)=Y21,"СОВПАЛ",VLOOKUP(B21,'[1]Рабочий вариант'!$B$8:$AA$93,13,0))</f>
        <v>СОВПАЛ</v>
      </c>
      <c r="AA21" s="21">
        <v>40</v>
      </c>
      <c r="AB21" s="21" t="str">
        <f>IF(VLOOKUP(B21,'[1]Рабочий вариант'!$B$8:$AA$93,14,0)=AA21,"СОВПАЛ",VLOOKUP(B21,'[1]Рабочий вариант'!$B$8:$AA$93,14,0))</f>
        <v>СОВПАЛ</v>
      </c>
      <c r="AC21" s="21">
        <v>40.4</v>
      </c>
      <c r="AD21" s="21" t="str">
        <f>IF(VLOOKUP(B21,'[1]Рабочий вариант'!$B$8:$AA$93,15,0)=AC21,"СОВПАЛ",VLOOKUP(B21,'[1]Рабочий вариант'!$B$8:$AA$93,15,0))</f>
        <v>СОВПАЛ</v>
      </c>
      <c r="AE21" s="21">
        <v>40.6</v>
      </c>
      <c r="AF21" s="21" t="str">
        <f>IF(VLOOKUP(B21,'[1]Рабочий вариант'!$B$8:$AA$93,16,0)=AE21,"СОВПАЛ",VLOOKUP(B21,'[1]Рабочий вариант'!$B$8:$AA$93,16,0))</f>
        <v>СОВПАЛ</v>
      </c>
      <c r="AG21" s="21">
        <v>40.799999999999997</v>
      </c>
      <c r="AH21" s="21" t="str">
        <f>IF(VLOOKUP(B21,'[1]Рабочий вариант'!$B$8:$AA$93,17,0)=AG21,"СОВПАЛ",VLOOKUP(B21,'[1]Рабочий вариант'!$B$8:$AA$93,17,0))</f>
        <v>СОВПАЛ</v>
      </c>
      <c r="AI21" s="21">
        <v>40</v>
      </c>
      <c r="AJ21" s="21" t="str">
        <f>IF(VLOOKUP(B21,'[1]Рабочий вариант'!$B$8:$AA$93,18,0)=AI21,"СОВПАЛ",VLOOKUP(B21,'[1]Рабочий вариант'!$B$8:$AA$93,18,0))</f>
        <v>СОВПАЛ</v>
      </c>
      <c r="AK21" s="21">
        <v>50</v>
      </c>
      <c r="AL21" s="21" t="str">
        <f>IF(VLOOKUP(B21,'[1]Рабочий вариант'!$B$8:$AA$93,19,0)=AK21,"СОВПАЛ",VLOOKUP(B21,'[1]Рабочий вариант'!$B$8:$AA$93,19,0))</f>
        <v>СОВПАЛ</v>
      </c>
      <c r="AM21" s="21">
        <v>70</v>
      </c>
      <c r="AN21" s="21" t="str">
        <f>IF(VLOOKUP(B21,'[1]Рабочий вариант'!$B$8:$AA$93,20,0)=AM21,"СОВПАЛ",VLOOKUP(B21,'[1]Рабочий вариант'!$B$8:$AA$93,20,0))</f>
        <v>СОВПАЛ</v>
      </c>
      <c r="AO21" s="21">
        <v>90</v>
      </c>
      <c r="AP21" s="21" t="str">
        <f>IF(VLOOKUP(B21,'[1]Рабочий вариант'!$B$8:$AA$93,21,0)=AO21,"СОВПАЛ",VLOOKUP(B21,'[1]Рабочий вариант'!$B$8:$AA$93,21,0))</f>
        <v>СОВПАЛ</v>
      </c>
      <c r="AQ21" s="21">
        <v>90</v>
      </c>
      <c r="AR21" s="21" t="str">
        <f>IF(VLOOKUP(B21,'[1]Рабочий вариант'!$B$8:$AA$93,22,0)=AQ21,"СОВПАЛ",VLOOKUP(B21,'[1]Рабочий вариант'!$B$8:$AA$93,22,0))</f>
        <v>СОВПАЛ</v>
      </c>
      <c r="AS21" s="21">
        <v>90</v>
      </c>
      <c r="AT21" s="21" t="str">
        <f>IF(VLOOKUP(B21,'[1]Рабочий вариант'!$B$8:$AA$93,23,0)=AS21,"СОВПАЛ",VLOOKUP(B21,'[1]Рабочий вариант'!$B$8:$AA$93,23,0))</f>
        <v>СОВПАЛ</v>
      </c>
      <c r="AU21" s="21">
        <v>50</v>
      </c>
      <c r="AV21" s="21" t="str">
        <f>IF(VLOOKUP(B21,'[1]Рабочий вариант'!$B$8:$AA$93,24,0)=AU21,"СОВПАЛ",VLOOKUP(B21,'[1]Рабочий вариант'!$B$8:$AA$93,24,0))</f>
        <v>СОВПАЛ</v>
      </c>
      <c r="AW21" s="21">
        <v>55</v>
      </c>
      <c r="AX21" s="21" t="str">
        <f>IF(VLOOKUP(B21,'[1]Рабочий вариант'!$B$8:$AA$93,25,0)=AW21,"СОВПАЛ",VLOOKUP(B21,'[1]Рабочий вариант'!$B$8:$AA$93,25,0))</f>
        <v>СОВПАЛ</v>
      </c>
      <c r="AY21" s="21">
        <v>58</v>
      </c>
      <c r="AZ21" s="21" t="str">
        <f>IF(VLOOKUP(B21,'[1]Рабочий вариант'!$B$8:$AA$93,26,0)=AY21,"СОВПАЛ",VLOOKUP(B21,'[1]Рабочий вариант'!$B$8:$AA$93,26,0))</f>
        <v>СОВПАЛ</v>
      </c>
      <c r="BA21" s="52">
        <f t="shared" si="0"/>
        <v>22</v>
      </c>
    </row>
    <row r="22" spans="1:56" ht="25.5">
      <c r="A22" s="13">
        <v>16</v>
      </c>
      <c r="B22" s="12" t="s">
        <v>32</v>
      </c>
      <c r="C22" s="23" t="s">
        <v>87</v>
      </c>
      <c r="D22" s="23" t="str">
        <f>IF(VLOOKUP(B22,'[1]Рабочий вариант'!$B$8:$AA$93,2,0)=C22,"СОВПАЛ",VLOOKUP(B22,'[1]Рабочий вариант'!$B$8:$AA$93,2,0))</f>
        <v>нет (7)</v>
      </c>
      <c r="E22" s="27">
        <v>80</v>
      </c>
      <c r="F22" s="27" t="str">
        <f>IF(VLOOKUP(B22,'[1]Рабочий вариант'!$B$8:$AA$93,3,0)=E22,"СОВПАЛ",VLOOKUP(B22,'[1]Рабочий вариант'!$B$8:$AA$93,3,0))</f>
        <v>СОВПАЛ</v>
      </c>
      <c r="G22" s="27">
        <v>85</v>
      </c>
      <c r="H22" s="27" t="str">
        <f>IF(VLOOKUP(B22,'[1]Рабочий вариант'!$B$8:$AA$93,4,0)=G22,"СОВПАЛ",VLOOKUP(B22,'[1]Рабочий вариант'!$B$8:$AA$93,4,0))</f>
        <v>СОВПАЛ</v>
      </c>
      <c r="I22" s="27">
        <v>90</v>
      </c>
      <c r="J22" s="27" t="str">
        <f>IF(VLOOKUP(B22,'[1]Рабочий вариант'!$B$8:$AA$93,5,0)=I22,"СОВПАЛ",VLOOKUP(B22,'[1]Рабочий вариант'!$B$8:$AA$93,5,0))</f>
        <v>СОВПАЛ</v>
      </c>
      <c r="K22" s="27">
        <v>84</v>
      </c>
      <c r="L22" s="27" t="str">
        <f>IF(VLOOKUP(B22,'[1]Рабочий вариант'!$B$8:$AA$93,6,0)=K22,"СОВПАЛ",VLOOKUP(B22,'[1]Рабочий вариант'!$B$8:$AA$93,6,0))</f>
        <v>СОВПАЛ</v>
      </c>
      <c r="M22" s="27">
        <v>89</v>
      </c>
      <c r="N22" s="27" t="str">
        <f>IF(VLOOKUP(B22,'[1]Рабочий вариант'!$B$8:$AA$93,7,0)=M22,"СОВПАЛ",VLOOKUP(B22,'[1]Рабочий вариант'!$B$8:$AA$93,7,0))</f>
        <v>СОВПАЛ</v>
      </c>
      <c r="O22" s="27">
        <v>94</v>
      </c>
      <c r="P22" s="27" t="str">
        <f>IF(VLOOKUP(B22,'[1]Рабочий вариант'!$B$8:$AA$93,8,0)=O22,"СОВПАЛ",VLOOKUP(B22,'[1]Рабочий вариант'!$B$8:$AA$93,8,0))</f>
        <v>СОВПАЛ</v>
      </c>
      <c r="Q22" s="27" t="s">
        <v>89</v>
      </c>
      <c r="R22" s="27" t="str">
        <f>IF(VLOOKUP(B22,'[1]Рабочий вариант'!$B$8:$AA$93,9,0)=Q22,"СОВПАЛ",VLOOKUP(B22,'[1]Рабочий вариант'!$B$8:$AA$93,9,0))</f>
        <v>нет</v>
      </c>
      <c r="S22" s="27" t="s">
        <v>89</v>
      </c>
      <c r="T22" s="27" t="str">
        <f>IF(VLOOKUP(B22,'[1]Рабочий вариант'!$B$8:$AA$93,10,0)=S22,"СОВПАЛ",VLOOKUP(B22,'[1]Рабочий вариант'!$B$8:$AA$93,10,0))</f>
        <v>нет</v>
      </c>
      <c r="U22" s="27" t="s">
        <v>89</v>
      </c>
      <c r="V22" s="27" t="str">
        <f>IF(VLOOKUP(B22,'[1]Рабочий вариант'!$B$8:$AA$93,11,0)=U22,"СОВПАЛ",VLOOKUP(B22,'[1]Рабочий вариант'!$B$8:$AA$93,11,0))</f>
        <v>нет</v>
      </c>
      <c r="W22" s="21">
        <v>3</v>
      </c>
      <c r="X22" s="21" t="str">
        <f>IF(VLOOKUP(B22,'[1]Рабочий вариант'!$B$8:$AA$93,12,0)=W22,"СОВПАЛ",VLOOKUP(B22,'[1]Рабочий вариант'!$B$8:$AA$93,12,0))</f>
        <v>СОВПАЛ</v>
      </c>
      <c r="Y22" s="21">
        <v>5</v>
      </c>
      <c r="Z22" s="21" t="str">
        <f>IF(VLOOKUP(B22,'[1]Рабочий вариант'!$B$8:$AA$93,13,0)=Y22,"СОВПАЛ",VLOOKUP(B22,'[1]Рабочий вариант'!$B$8:$AA$93,13,0))</f>
        <v>СОВПАЛ</v>
      </c>
      <c r="AA22" s="21">
        <v>8</v>
      </c>
      <c r="AB22" s="21" t="str">
        <f>IF(VLOOKUP(B22,'[1]Рабочий вариант'!$B$8:$AA$93,14,0)=AA22,"СОВПАЛ",VLOOKUP(B22,'[1]Рабочий вариант'!$B$8:$AA$93,14,0))</f>
        <v>СОВПАЛ</v>
      </c>
      <c r="AC22" s="21">
        <v>40.6</v>
      </c>
      <c r="AD22" s="21">
        <f>IF(VLOOKUP(B22,'[1]Рабочий вариант'!$B$8:$AA$93,15,0)=AC22,"СОВПАЛ",VLOOKUP(B22,'[1]Рабочий вариант'!$B$8:$AA$93,15,0))</f>
        <v>40.4</v>
      </c>
      <c r="AE22" s="21">
        <v>40.6</v>
      </c>
      <c r="AF22" s="21" t="str">
        <f>IF(VLOOKUP(B22,'[1]Рабочий вариант'!$B$8:$AA$93,16,0)=AE22,"СОВПАЛ",VLOOKUP(B22,'[1]Рабочий вариант'!$B$8:$AA$93,16,0))</f>
        <v>СОВПАЛ</v>
      </c>
      <c r="AG22" s="21">
        <v>40.799999999999997</v>
      </c>
      <c r="AH22" s="21" t="str">
        <f>IF(VLOOKUP(B22,'[1]Рабочий вариант'!$B$8:$AA$93,17,0)=AG22,"СОВПАЛ",VLOOKUP(B22,'[1]Рабочий вариант'!$B$8:$AA$93,17,0))</f>
        <v>СОВПАЛ</v>
      </c>
      <c r="AI22" s="21">
        <v>40</v>
      </c>
      <c r="AJ22" s="21" t="str">
        <f>IF(VLOOKUP(B22,'[1]Рабочий вариант'!$B$8:$AA$93,18,0)=AI22,"СОВПАЛ",VLOOKUP(B22,'[1]Рабочий вариант'!$B$8:$AA$93,18,0))</f>
        <v>СОВПАЛ</v>
      </c>
      <c r="AK22" s="21">
        <v>50</v>
      </c>
      <c r="AL22" s="21" t="str">
        <f>IF(VLOOKUP(B22,'[1]Рабочий вариант'!$B$8:$AA$93,19,0)=AK22,"СОВПАЛ",VLOOKUP(B22,'[1]Рабочий вариант'!$B$8:$AA$93,19,0))</f>
        <v>СОВПАЛ</v>
      </c>
      <c r="AM22" s="21">
        <v>70</v>
      </c>
      <c r="AN22" s="21" t="str">
        <f>IF(VLOOKUP(B22,'[1]Рабочий вариант'!$B$8:$AA$93,20,0)=AM22,"СОВПАЛ",VLOOKUP(B22,'[1]Рабочий вариант'!$B$8:$AA$93,20,0))</f>
        <v>СОВПАЛ</v>
      </c>
      <c r="AO22" s="21">
        <v>71</v>
      </c>
      <c r="AP22" s="21" t="str">
        <f>IF(VLOOKUP(B22,'[1]Рабочий вариант'!$B$8:$AA$93,21,0)=AO22,"СОВПАЛ",VLOOKUP(B22,'[1]Рабочий вариант'!$B$8:$AA$93,21,0))</f>
        <v>СОВПАЛ</v>
      </c>
      <c r="AQ22" s="21">
        <v>72</v>
      </c>
      <c r="AR22" s="21" t="str">
        <f>IF(VLOOKUP(B22,'[1]Рабочий вариант'!$B$8:$AA$93,22,0)=AQ22,"СОВПАЛ",VLOOKUP(B22,'[1]Рабочий вариант'!$B$8:$AA$93,22,0))</f>
        <v>СОВПАЛ</v>
      </c>
      <c r="AS22" s="21">
        <v>73</v>
      </c>
      <c r="AT22" s="21" t="str">
        <f>IF(VLOOKUP(B22,'[1]Рабочий вариант'!$B$8:$AA$93,23,0)=AS22,"СОВПАЛ",VLOOKUP(B22,'[1]Рабочий вариант'!$B$8:$AA$93,23,0))</f>
        <v>СОВПАЛ</v>
      </c>
      <c r="AU22" s="21">
        <v>41.6</v>
      </c>
      <c r="AV22" s="21" t="str">
        <f>IF(VLOOKUP(B22,'[1]Рабочий вариант'!$B$8:$AA$93,24,0)=AU22,"СОВПАЛ",VLOOKUP(B22,'[1]Рабочий вариант'!$B$8:$AA$93,24,0))</f>
        <v>СОВПАЛ</v>
      </c>
      <c r="AW22" s="21">
        <v>42</v>
      </c>
      <c r="AX22" s="21" t="str">
        <f>IF(VLOOKUP(B22,'[1]Рабочий вариант'!$B$8:$AA$93,25,0)=AW22,"СОВПАЛ",VLOOKUP(B22,'[1]Рабочий вариант'!$B$8:$AA$93,25,0))</f>
        <v>СОВПАЛ</v>
      </c>
      <c r="AY22" s="21">
        <v>43.3</v>
      </c>
      <c r="AZ22" s="21" t="str">
        <f>IF(VLOOKUP(B22,'[1]Рабочий вариант'!$B$8:$AA$93,26,0)=AY22,"СОВПАЛ",VLOOKUP(B22,'[1]Рабочий вариант'!$B$8:$AA$93,26,0))</f>
        <v>СОВПАЛ</v>
      </c>
      <c r="BA22" s="52">
        <f t="shared" si="0"/>
        <v>20</v>
      </c>
    </row>
    <row r="23" spans="1:56" ht="25.5">
      <c r="A23" s="11">
        <v>17</v>
      </c>
      <c r="B23" s="12" t="s">
        <v>33</v>
      </c>
      <c r="C23" s="23" t="s">
        <v>85</v>
      </c>
      <c r="D23" s="23" t="str">
        <f>IF(VLOOKUP(B23,'[1]Рабочий вариант'!$B$8:$AA$93,2,0)=C23,"СОВПАЛ",VLOOKUP(B23,'[1]Рабочий вариант'!$B$8:$AA$93,2,0))</f>
        <v>СОВПАЛ</v>
      </c>
      <c r="E23" s="27">
        <v>80</v>
      </c>
      <c r="F23" s="27" t="str">
        <f>IF(VLOOKUP(B23,'[1]Рабочий вариант'!$B$8:$AA$93,3,0)=E23,"СОВПАЛ",VLOOKUP(B23,'[1]Рабочий вариант'!$B$8:$AA$93,3,0))</f>
        <v>нет</v>
      </c>
      <c r="G23" s="27">
        <v>85</v>
      </c>
      <c r="H23" s="27" t="str">
        <f>IF(VLOOKUP(B23,'[1]Рабочий вариант'!$B$8:$AA$93,4,0)=G23,"СОВПАЛ",VLOOKUP(B23,'[1]Рабочий вариант'!$B$8:$AA$93,4,0))</f>
        <v>нет</v>
      </c>
      <c r="I23" s="27">
        <v>90</v>
      </c>
      <c r="J23" s="27" t="str">
        <f>IF(VLOOKUP(B23,'[1]Рабочий вариант'!$B$8:$AA$93,5,0)=I23,"СОВПАЛ",VLOOKUP(B23,'[1]Рабочий вариант'!$B$8:$AA$93,5,0))</f>
        <v>нет</v>
      </c>
      <c r="K23" s="27">
        <v>84</v>
      </c>
      <c r="L23" s="27" t="str">
        <f>IF(VLOOKUP(B23,'[1]Рабочий вариант'!$B$8:$AA$93,6,0)=K23,"СОВПАЛ",VLOOKUP(B23,'[1]Рабочий вариант'!$B$8:$AA$93,6,0))</f>
        <v>нет</v>
      </c>
      <c r="M23" s="27">
        <v>89</v>
      </c>
      <c r="N23" s="27" t="str">
        <f>IF(VLOOKUP(B23,'[1]Рабочий вариант'!$B$8:$AA$93,7,0)=M23,"СОВПАЛ",VLOOKUP(B23,'[1]Рабочий вариант'!$B$8:$AA$93,7,0))</f>
        <v>нет</v>
      </c>
      <c r="O23" s="27">
        <v>94</v>
      </c>
      <c r="P23" s="27" t="str">
        <f>IF(VLOOKUP(B23,'[1]Рабочий вариант'!$B$8:$AA$93,8,0)=O23,"СОВПАЛ",VLOOKUP(B23,'[1]Рабочий вариант'!$B$8:$AA$93,8,0))</f>
        <v>нет</v>
      </c>
      <c r="Q23" s="27" t="s">
        <v>88</v>
      </c>
      <c r="R23" s="27" t="str">
        <f>IF(VLOOKUP(B23,'[1]Рабочий вариант'!$B$8:$AA$93,9,0)=Q23,"СОВПАЛ",VLOOKUP(B23,'[1]Рабочий вариант'!$B$8:$AA$93,9,0))</f>
        <v>нет</v>
      </c>
      <c r="S23" s="27" t="s">
        <v>88</v>
      </c>
      <c r="T23" s="27" t="str">
        <f>IF(VLOOKUP(B23,'[1]Рабочий вариант'!$B$8:$AA$93,10,0)=S23,"СОВПАЛ",VLOOKUP(B23,'[1]Рабочий вариант'!$B$8:$AA$93,10,0))</f>
        <v>нет</v>
      </c>
      <c r="U23" s="27" t="s">
        <v>88</v>
      </c>
      <c r="V23" s="27" t="str">
        <f>IF(VLOOKUP(B23,'[1]Рабочий вариант'!$B$8:$AA$93,11,0)=U23,"СОВПАЛ",VLOOKUP(B23,'[1]Рабочий вариант'!$B$8:$AA$93,11,0))</f>
        <v>нет</v>
      </c>
      <c r="W23" s="21">
        <v>32</v>
      </c>
      <c r="X23" s="21" t="str">
        <f>IF(VLOOKUP(B23,'[1]Рабочий вариант'!$B$8:$AA$93,12,0)=W23,"СОВПАЛ",VLOOKUP(B23,'[1]Рабочий вариант'!$B$8:$AA$93,12,0))</f>
        <v>нет</v>
      </c>
      <c r="Y23" s="21">
        <v>41</v>
      </c>
      <c r="Z23" s="21" t="str">
        <f>IF(VLOOKUP(B23,'[1]Рабочий вариант'!$B$8:$AA$93,13,0)=Y23,"СОВПАЛ",VLOOKUP(B23,'[1]Рабочий вариант'!$B$8:$AA$93,13,0))</f>
        <v>нет</v>
      </c>
      <c r="AA23" s="21">
        <v>52</v>
      </c>
      <c r="AB23" s="21" t="str">
        <f>IF(VLOOKUP(B23,'[1]Рабочий вариант'!$B$8:$AA$93,14,0)=AA23,"СОВПАЛ",VLOOKUP(B23,'[1]Рабочий вариант'!$B$8:$AA$93,14,0))</f>
        <v>нет</v>
      </c>
      <c r="AC23" s="21">
        <v>40.4</v>
      </c>
      <c r="AD23" s="21" t="str">
        <f>IF(VLOOKUP(B23,'[1]Рабочий вариант'!$B$8:$AA$93,15,0)=AC23,"СОВПАЛ",VLOOKUP(B23,'[1]Рабочий вариант'!$B$8:$AA$93,15,0))</f>
        <v>нет</v>
      </c>
      <c r="AE23" s="21">
        <v>40.6</v>
      </c>
      <c r="AF23" s="21" t="str">
        <f>IF(VLOOKUP(B23,'[1]Рабочий вариант'!$B$8:$AA$93,16,0)=AE23,"СОВПАЛ",VLOOKUP(B23,'[1]Рабочий вариант'!$B$8:$AA$93,16,0))</f>
        <v>нет</v>
      </c>
      <c r="AG23" s="21">
        <v>40.799999999999997</v>
      </c>
      <c r="AH23" s="21" t="str">
        <f>IF(VLOOKUP(B23,'[1]Рабочий вариант'!$B$8:$AA$93,17,0)=AG23,"СОВПАЛ",VLOOKUP(B23,'[1]Рабочий вариант'!$B$8:$AA$93,17,0))</f>
        <v>нет</v>
      </c>
      <c r="AI23" s="21">
        <v>100</v>
      </c>
      <c r="AJ23" s="21" t="str">
        <f>IF(VLOOKUP(B23,'[1]Рабочий вариант'!$B$8:$AA$93,18,0)=AI23,"СОВПАЛ",VLOOKUP(B23,'[1]Рабочий вариант'!$B$8:$AA$93,18,0))</f>
        <v>нет</v>
      </c>
      <c r="AK23" s="21">
        <v>100</v>
      </c>
      <c r="AL23" s="21" t="str">
        <f>IF(VLOOKUP(B23,'[1]Рабочий вариант'!$B$8:$AA$93,19,0)=AK23,"СОВПАЛ",VLOOKUP(B23,'[1]Рабочий вариант'!$B$8:$AA$93,19,0))</f>
        <v>нет</v>
      </c>
      <c r="AM23" s="21">
        <v>100</v>
      </c>
      <c r="AN23" s="21" t="str">
        <f>IF(VLOOKUP(B23,'[1]Рабочий вариант'!$B$8:$AA$93,20,0)=AM23,"СОВПАЛ",VLOOKUP(B23,'[1]Рабочий вариант'!$B$8:$AA$93,20,0))</f>
        <v>нет</v>
      </c>
      <c r="AO23" s="21">
        <v>99</v>
      </c>
      <c r="AP23" s="21" t="str">
        <f>IF(VLOOKUP(B23,'[1]Рабочий вариант'!$B$8:$AA$93,21,0)=AO23,"СОВПАЛ",VLOOKUP(B23,'[1]Рабочий вариант'!$B$8:$AA$93,21,0))</f>
        <v>нет</v>
      </c>
      <c r="AQ23" s="21">
        <v>99</v>
      </c>
      <c r="AR23" s="21" t="str">
        <f>IF(VLOOKUP(B23,'[1]Рабочий вариант'!$B$8:$AA$93,22,0)=AQ23,"СОВПАЛ",VLOOKUP(B23,'[1]Рабочий вариант'!$B$8:$AA$93,22,0))</f>
        <v>нет</v>
      </c>
      <c r="AS23" s="21">
        <v>99</v>
      </c>
      <c r="AT23" s="21" t="str">
        <f>IF(VLOOKUP(B23,'[1]Рабочий вариант'!$B$8:$AA$93,23,0)=AS23,"СОВПАЛ",VLOOKUP(B23,'[1]Рабочий вариант'!$B$8:$AA$93,23,0))</f>
        <v>нет</v>
      </c>
      <c r="AU23" s="21">
        <v>100</v>
      </c>
      <c r="AV23" s="21" t="str">
        <f>IF(VLOOKUP(B23,'[1]Рабочий вариант'!$B$8:$AA$93,24,0)=AU23,"СОВПАЛ",VLOOKUP(B23,'[1]Рабочий вариант'!$B$8:$AA$93,24,0))</f>
        <v>нет</v>
      </c>
      <c r="AW23" s="21">
        <v>100</v>
      </c>
      <c r="AX23" s="21" t="str">
        <f>IF(VLOOKUP(B23,'[1]Рабочий вариант'!$B$8:$AA$93,25,0)=AW23,"СОВПАЛ",VLOOKUP(B23,'[1]Рабочий вариант'!$B$8:$AA$93,25,0))</f>
        <v>нет</v>
      </c>
      <c r="AY23" s="21">
        <v>100</v>
      </c>
      <c r="AZ23" s="21" t="str">
        <f>IF(VLOOKUP(B23,'[1]Рабочий вариант'!$B$8:$AA$93,26,0)=AY23,"СОВПАЛ",VLOOKUP(B23,'[1]Рабочий вариант'!$B$8:$AA$93,26,0))</f>
        <v>нет</v>
      </c>
      <c r="BA23" s="52">
        <f t="shared" si="0"/>
        <v>1</v>
      </c>
    </row>
    <row r="24" spans="1:56" ht="18.75">
      <c r="A24" s="13">
        <v>18</v>
      </c>
      <c r="B24" s="12" t="s">
        <v>34</v>
      </c>
      <c r="C24" s="23" t="s">
        <v>85</v>
      </c>
      <c r="D24" s="23" t="str">
        <f>IF(VLOOKUP(B24,'[1]Рабочий вариант'!$B$8:$AA$93,2,0)=C24,"СОВПАЛ",VLOOKUP(B24,'[1]Рабочий вариант'!$B$8:$AA$93,2,0))</f>
        <v>нет (7)</v>
      </c>
      <c r="E24" s="27">
        <v>80</v>
      </c>
      <c r="F24" s="27" t="str">
        <f>IF(VLOOKUP(B24,'[1]Рабочий вариант'!$B$8:$AA$93,3,0)=E24,"СОВПАЛ",VLOOKUP(B24,'[1]Рабочий вариант'!$B$8:$AA$93,3,0))</f>
        <v>СОВПАЛ</v>
      </c>
      <c r="G24" s="27">
        <v>85</v>
      </c>
      <c r="H24" s="27" t="str">
        <f>IF(VLOOKUP(B24,'[1]Рабочий вариант'!$B$8:$AA$93,4,0)=G24,"СОВПАЛ",VLOOKUP(B24,'[1]Рабочий вариант'!$B$8:$AA$93,4,0))</f>
        <v>СОВПАЛ</v>
      </c>
      <c r="I24" s="27">
        <v>90</v>
      </c>
      <c r="J24" s="27" t="str">
        <f>IF(VLOOKUP(B24,'[1]Рабочий вариант'!$B$8:$AA$93,5,0)=I24,"СОВПАЛ",VLOOKUP(B24,'[1]Рабочий вариант'!$B$8:$AA$93,5,0))</f>
        <v>СОВПАЛ</v>
      </c>
      <c r="K24" s="27">
        <v>84</v>
      </c>
      <c r="L24" s="27" t="str">
        <f>IF(VLOOKUP(B24,'[1]Рабочий вариант'!$B$8:$AA$93,6,0)=K24,"СОВПАЛ",VLOOKUP(B24,'[1]Рабочий вариант'!$B$8:$AA$93,6,0))</f>
        <v>СОВПАЛ</v>
      </c>
      <c r="M24" s="27">
        <v>89</v>
      </c>
      <c r="N24" s="27" t="str">
        <f>IF(VLOOKUP(B24,'[1]Рабочий вариант'!$B$8:$AA$93,7,0)=M24,"СОВПАЛ",VLOOKUP(B24,'[1]Рабочий вариант'!$B$8:$AA$93,7,0))</f>
        <v>СОВПАЛ</v>
      </c>
      <c r="O24" s="27">
        <v>94</v>
      </c>
      <c r="P24" s="27">
        <f>IF(VLOOKUP(B24,'[1]Рабочий вариант'!$B$8:$AA$93,8,0)=O24,"СОВПАЛ",VLOOKUP(B24,'[1]Рабочий вариант'!$B$8:$AA$93,8,0))</f>
        <v>90</v>
      </c>
      <c r="Q24" s="27">
        <v>100</v>
      </c>
      <c r="R24" s="27" t="str">
        <f>IF(VLOOKUP(B24,'[1]Рабочий вариант'!$B$8:$AA$93,9,0)=Q24,"СОВПАЛ",VLOOKUP(B24,'[1]Рабочий вариант'!$B$8:$AA$93,9,0))</f>
        <v>СОВПАЛ</v>
      </c>
      <c r="S24" s="27">
        <v>100</v>
      </c>
      <c r="T24" s="27" t="str">
        <f>IF(VLOOKUP(B24,'[1]Рабочий вариант'!$B$8:$AA$93,10,0)=S24,"СОВПАЛ",VLOOKUP(B24,'[1]Рабочий вариант'!$B$8:$AA$93,10,0))</f>
        <v>СОВПАЛ</v>
      </c>
      <c r="U24" s="27">
        <v>100</v>
      </c>
      <c r="V24" s="27" t="str">
        <f>IF(VLOOKUP(B24,'[1]Рабочий вариант'!$B$8:$AA$93,11,0)=U24,"СОВПАЛ",VLOOKUP(B24,'[1]Рабочий вариант'!$B$8:$AA$93,11,0))</f>
        <v>СОВПАЛ</v>
      </c>
      <c r="W24" s="21">
        <v>45</v>
      </c>
      <c r="X24" s="21" t="str">
        <f>IF(VLOOKUP(B24,'[1]Рабочий вариант'!$B$8:$AA$93,12,0)=W24,"СОВПАЛ",VLOOKUP(B24,'[1]Рабочий вариант'!$B$8:$AA$93,12,0))</f>
        <v>СОВПАЛ</v>
      </c>
      <c r="Y24" s="21">
        <v>50</v>
      </c>
      <c r="Z24" s="21" t="str">
        <f>IF(VLOOKUP(B24,'[1]Рабочий вариант'!$B$8:$AA$93,13,0)=Y24,"СОВПАЛ",VLOOKUP(B24,'[1]Рабочий вариант'!$B$8:$AA$93,13,0))</f>
        <v>СОВПАЛ</v>
      </c>
      <c r="AA24" s="21">
        <v>55</v>
      </c>
      <c r="AB24" s="21" t="str">
        <f>IF(VLOOKUP(B24,'[1]Рабочий вариант'!$B$8:$AA$93,14,0)=AA24,"СОВПАЛ",VLOOKUP(B24,'[1]Рабочий вариант'!$B$8:$AA$93,14,0))</f>
        <v>СОВПАЛ</v>
      </c>
      <c r="AC24" s="21">
        <v>44.7</v>
      </c>
      <c r="AD24" s="21" t="str">
        <f>IF(VLOOKUP(B24,'[1]Рабочий вариант'!$B$8:$AA$93,15,0)=AC24,"СОВПАЛ",VLOOKUP(B24,'[1]Рабочий вариант'!$B$8:$AA$93,15,0))</f>
        <v>СОВПАЛ</v>
      </c>
      <c r="AE24" s="21">
        <v>47</v>
      </c>
      <c r="AF24" s="21" t="str">
        <f>IF(VLOOKUP(B24,'[1]Рабочий вариант'!$B$8:$AA$93,16,0)=AE24,"СОВПАЛ",VLOOKUP(B24,'[1]Рабочий вариант'!$B$8:$AA$93,16,0))</f>
        <v>СОВПАЛ</v>
      </c>
      <c r="AG24" s="21">
        <v>47.3</v>
      </c>
      <c r="AH24" s="21" t="str">
        <f>IF(VLOOKUP(B24,'[1]Рабочий вариант'!$B$8:$AA$93,17,0)=AG24,"СОВПАЛ",VLOOKUP(B24,'[1]Рабочий вариант'!$B$8:$AA$93,17,0))</f>
        <v>СОВПАЛ</v>
      </c>
      <c r="AI24" s="21">
        <v>50</v>
      </c>
      <c r="AJ24" s="21" t="str">
        <f>IF(VLOOKUP(B24,'[1]Рабочий вариант'!$B$8:$AA$93,18,0)=AI24,"СОВПАЛ",VLOOKUP(B24,'[1]Рабочий вариант'!$B$8:$AA$93,18,0))</f>
        <v>СОВПАЛ</v>
      </c>
      <c r="AK24" s="21">
        <v>60</v>
      </c>
      <c r="AL24" s="21" t="str">
        <f>IF(VLOOKUP(B24,'[1]Рабочий вариант'!$B$8:$AA$93,19,0)=AK24,"СОВПАЛ",VLOOKUP(B24,'[1]Рабочий вариант'!$B$8:$AA$93,19,0))</f>
        <v>СОВПАЛ</v>
      </c>
      <c r="AM24" s="21">
        <v>70</v>
      </c>
      <c r="AN24" s="21" t="str">
        <f>IF(VLOOKUP(B24,'[1]Рабочий вариант'!$B$8:$AA$93,20,0)=AM24,"СОВПАЛ",VLOOKUP(B24,'[1]Рабочий вариант'!$B$8:$AA$93,20,0))</f>
        <v>СОВПАЛ</v>
      </c>
      <c r="AO24" s="21">
        <v>93</v>
      </c>
      <c r="AP24" s="21" t="str">
        <f>IF(VLOOKUP(B24,'[1]Рабочий вариант'!$B$8:$AA$93,21,0)=AO24,"СОВПАЛ",VLOOKUP(B24,'[1]Рабочий вариант'!$B$8:$AA$93,21,0))</f>
        <v>СОВПАЛ</v>
      </c>
      <c r="AQ24" s="21">
        <v>94</v>
      </c>
      <c r="AR24" s="21" t="str">
        <f>IF(VLOOKUP(B24,'[1]Рабочий вариант'!$B$8:$AA$93,22,0)=AQ24,"СОВПАЛ",VLOOKUP(B24,'[1]Рабочий вариант'!$B$8:$AA$93,22,0))</f>
        <v>СОВПАЛ</v>
      </c>
      <c r="AS24" s="21">
        <v>95</v>
      </c>
      <c r="AT24" s="21" t="str">
        <f>IF(VLOOKUP(B24,'[1]Рабочий вариант'!$B$8:$AA$93,23,0)=AS24,"СОВПАЛ",VLOOKUP(B24,'[1]Рабочий вариант'!$B$8:$AA$93,23,0))</f>
        <v>СОВПАЛ</v>
      </c>
      <c r="AU24" s="21">
        <v>100</v>
      </c>
      <c r="AV24" s="21" t="str">
        <f>IF(VLOOKUP(B24,'[1]Рабочий вариант'!$B$8:$AA$93,24,0)=AU24,"СОВПАЛ",VLOOKUP(B24,'[1]Рабочий вариант'!$B$8:$AA$93,24,0))</f>
        <v>СОВПАЛ</v>
      </c>
      <c r="AW24" s="21">
        <v>100</v>
      </c>
      <c r="AX24" s="21" t="str">
        <f>IF(VLOOKUP(B24,'[1]Рабочий вариант'!$B$8:$AA$93,25,0)=AW24,"СОВПАЛ",VLOOKUP(B24,'[1]Рабочий вариант'!$B$8:$AA$93,25,0))</f>
        <v>СОВПАЛ</v>
      </c>
      <c r="AY24" s="21">
        <v>100</v>
      </c>
      <c r="AZ24" s="21" t="str">
        <f>IF(VLOOKUP(B24,'[1]Рабочий вариант'!$B$8:$AA$93,26,0)=AY24,"СОВПАЛ",VLOOKUP(B24,'[1]Рабочий вариант'!$B$8:$AA$93,26,0))</f>
        <v>СОВПАЛ</v>
      </c>
      <c r="BA24" s="52">
        <f t="shared" si="0"/>
        <v>23</v>
      </c>
    </row>
    <row r="25" spans="1:56" ht="18.75">
      <c r="A25" s="11">
        <v>19</v>
      </c>
      <c r="B25" s="14" t="s">
        <v>35</v>
      </c>
      <c r="C25" s="23" t="s">
        <v>85</v>
      </c>
      <c r="D25" s="23" t="e">
        <f>IF(VLOOKUP(B25,'[1]Рабочий вариант'!$B$8:$AA$93,2,0)=C25,"СОВПАЛ",VLOOKUP(B25,'[1]Рабочий вариант'!$B$8:$AA$93,2,0))</f>
        <v>#N/A</v>
      </c>
      <c r="E25" s="27">
        <v>82</v>
      </c>
      <c r="F25" s="27" t="e">
        <f>IF(VLOOKUP(B25,'[1]Рабочий вариант'!$B$8:$AA$93,3,0)=E25,"СОВПАЛ",VLOOKUP(B25,'[1]Рабочий вариант'!$B$8:$AA$93,3,0))</f>
        <v>#N/A</v>
      </c>
      <c r="G25" s="27">
        <v>85</v>
      </c>
      <c r="H25" s="27" t="e">
        <f>IF(VLOOKUP(B25,'[1]Рабочий вариант'!$B$8:$AA$93,4,0)=G25,"СОВПАЛ",VLOOKUP(B25,'[1]Рабочий вариант'!$B$8:$AA$93,4,0))</f>
        <v>#N/A</v>
      </c>
      <c r="I25" s="27">
        <v>90</v>
      </c>
      <c r="J25" s="27" t="e">
        <f>IF(VLOOKUP(B25,'[1]Рабочий вариант'!$B$8:$AA$93,5,0)=I25,"СОВПАЛ",VLOOKUP(B25,'[1]Рабочий вариант'!$B$8:$AA$93,5,0))</f>
        <v>#N/A</v>
      </c>
      <c r="K25" s="27">
        <v>87.5</v>
      </c>
      <c r="L25" s="27" t="e">
        <f>IF(VLOOKUP(B25,'[1]Рабочий вариант'!$B$8:$AA$93,6,0)=K25,"СОВПАЛ",VLOOKUP(B25,'[1]Рабочий вариант'!$B$8:$AA$93,6,0))</f>
        <v>#N/A</v>
      </c>
      <c r="M25" s="27">
        <v>89</v>
      </c>
      <c r="N25" s="27" t="e">
        <f>IF(VLOOKUP(B25,'[1]Рабочий вариант'!$B$8:$AA$93,7,0)=M25,"СОВПАЛ",VLOOKUP(B25,'[1]Рабочий вариант'!$B$8:$AA$93,7,0))</f>
        <v>#N/A</v>
      </c>
      <c r="O25" s="27">
        <v>94</v>
      </c>
      <c r="P25" s="27" t="e">
        <f>IF(VLOOKUP(B25,'[1]Рабочий вариант'!$B$8:$AA$93,8,0)=O25,"СОВПАЛ",VLOOKUP(B25,'[1]Рабочий вариант'!$B$8:$AA$93,8,0))</f>
        <v>#N/A</v>
      </c>
      <c r="Q25" s="27">
        <v>84</v>
      </c>
      <c r="R25" s="27" t="e">
        <f>IF(VLOOKUP(B25,'[1]Рабочий вариант'!$B$8:$AA$93,9,0)=Q25,"СОВПАЛ",VLOOKUP(B25,'[1]Рабочий вариант'!$B$8:$AA$93,9,0))</f>
        <v>#N/A</v>
      </c>
      <c r="S25" s="27">
        <v>100</v>
      </c>
      <c r="T25" s="27" t="e">
        <f>IF(VLOOKUP(B25,'[1]Рабочий вариант'!$B$8:$AA$93,10,0)=S25,"СОВПАЛ",VLOOKUP(B25,'[1]Рабочий вариант'!$B$8:$AA$93,10,0))</f>
        <v>#N/A</v>
      </c>
      <c r="U25" s="27">
        <v>100</v>
      </c>
      <c r="V25" s="27" t="e">
        <f>IF(VLOOKUP(B25,'[1]Рабочий вариант'!$B$8:$AA$93,11,0)=U25,"СОВПАЛ",VLOOKUP(B25,'[1]Рабочий вариант'!$B$8:$AA$93,11,0))</f>
        <v>#N/A</v>
      </c>
      <c r="W25" s="21">
        <v>10</v>
      </c>
      <c r="X25" s="21" t="e">
        <f>IF(VLOOKUP(B25,'[1]Рабочий вариант'!$B$8:$AA$93,12,0)=W25,"СОВПАЛ",VLOOKUP(B25,'[1]Рабочий вариант'!$B$8:$AA$93,12,0))</f>
        <v>#N/A</v>
      </c>
      <c r="Y25" s="21">
        <v>15</v>
      </c>
      <c r="Z25" s="21" t="e">
        <f>IF(VLOOKUP(B25,'[1]Рабочий вариант'!$B$8:$AA$93,13,0)=Y25,"СОВПАЛ",VLOOKUP(B25,'[1]Рабочий вариант'!$B$8:$AA$93,13,0))</f>
        <v>#N/A</v>
      </c>
      <c r="AA25" s="21">
        <v>20</v>
      </c>
      <c r="AB25" s="21" t="e">
        <f>IF(VLOOKUP(B25,'[1]Рабочий вариант'!$B$8:$AA$93,14,0)=AA25,"СОВПАЛ",VLOOKUP(B25,'[1]Рабочий вариант'!$B$8:$AA$93,14,0))</f>
        <v>#N/A</v>
      </c>
      <c r="AC25" s="21">
        <v>44.7</v>
      </c>
      <c r="AD25" s="21" t="e">
        <f>IF(VLOOKUP(B25,'[1]Рабочий вариант'!$B$8:$AA$93,15,0)=AC25,"СОВПАЛ",VLOOKUP(B25,'[1]Рабочий вариант'!$B$8:$AA$93,15,0))</f>
        <v>#N/A</v>
      </c>
      <c r="AE25" s="21">
        <v>47</v>
      </c>
      <c r="AF25" s="21" t="e">
        <f>IF(VLOOKUP(B25,'[1]Рабочий вариант'!$B$8:$AA$93,16,0)=AE25,"СОВПАЛ",VLOOKUP(B25,'[1]Рабочий вариант'!$B$8:$AA$93,16,0))</f>
        <v>#N/A</v>
      </c>
      <c r="AG25" s="21">
        <v>49.4</v>
      </c>
      <c r="AH25" s="21" t="e">
        <f>IF(VLOOKUP(B25,'[1]Рабочий вариант'!$B$8:$AA$93,17,0)=AG25,"СОВПАЛ",VLOOKUP(B25,'[1]Рабочий вариант'!$B$8:$AA$93,17,0))</f>
        <v>#N/A</v>
      </c>
      <c r="AI25" s="21">
        <v>98</v>
      </c>
      <c r="AJ25" s="21" t="e">
        <f>IF(VLOOKUP(B25,'[1]Рабочий вариант'!$B$8:$AA$93,18,0)=AI25,"СОВПАЛ",VLOOKUP(B25,'[1]Рабочий вариант'!$B$8:$AA$93,18,0))</f>
        <v>#N/A</v>
      </c>
      <c r="AK25" s="21">
        <v>98</v>
      </c>
      <c r="AL25" s="21" t="e">
        <f>IF(VLOOKUP(B25,'[1]Рабочий вариант'!$B$8:$AA$93,19,0)=AK25,"СОВПАЛ",VLOOKUP(B25,'[1]Рабочий вариант'!$B$8:$AA$93,19,0))</f>
        <v>#N/A</v>
      </c>
      <c r="AM25" s="21">
        <v>98</v>
      </c>
      <c r="AN25" s="21" t="e">
        <f>IF(VLOOKUP(B25,'[1]Рабочий вариант'!$B$8:$AA$93,20,0)=AM25,"СОВПАЛ",VLOOKUP(B25,'[1]Рабочий вариант'!$B$8:$AA$93,20,0))</f>
        <v>#N/A</v>
      </c>
      <c r="AO25" s="21">
        <v>98</v>
      </c>
      <c r="AP25" s="21" t="e">
        <f>IF(VLOOKUP(B25,'[1]Рабочий вариант'!$B$8:$AA$93,21,0)=AO25,"СОВПАЛ",VLOOKUP(B25,'[1]Рабочий вариант'!$B$8:$AA$93,21,0))</f>
        <v>#N/A</v>
      </c>
      <c r="AQ25" s="21">
        <v>98</v>
      </c>
      <c r="AR25" s="21" t="e">
        <f>IF(VLOOKUP(B25,'[1]Рабочий вариант'!$B$8:$AA$93,22,0)=AQ25,"СОВПАЛ",VLOOKUP(B25,'[1]Рабочий вариант'!$B$8:$AA$93,22,0))</f>
        <v>#N/A</v>
      </c>
      <c r="AS25" s="21">
        <v>98</v>
      </c>
      <c r="AT25" s="21" t="e">
        <f>IF(VLOOKUP(B25,'[1]Рабочий вариант'!$B$8:$AA$93,23,0)=AS25,"СОВПАЛ",VLOOKUP(B25,'[1]Рабочий вариант'!$B$8:$AA$93,23,0))</f>
        <v>#N/A</v>
      </c>
      <c r="AU25" s="21">
        <v>40</v>
      </c>
      <c r="AV25" s="21" t="e">
        <f>IF(VLOOKUP(B25,'[1]Рабочий вариант'!$B$8:$AA$93,24,0)=AU25,"СОВПАЛ",VLOOKUP(B25,'[1]Рабочий вариант'!$B$8:$AA$93,24,0))</f>
        <v>#N/A</v>
      </c>
      <c r="AW25" s="21">
        <v>40</v>
      </c>
      <c r="AX25" s="21" t="e">
        <f>IF(VLOOKUP(B25,'[1]Рабочий вариант'!$B$8:$AA$93,25,0)=AW25,"СОВПАЛ",VLOOKUP(B25,'[1]Рабочий вариант'!$B$8:$AA$93,25,0))</f>
        <v>#N/A</v>
      </c>
      <c r="AY25" s="21">
        <v>40</v>
      </c>
      <c r="AZ25" s="21" t="e">
        <f>IF(VLOOKUP(B25,'[1]Рабочий вариант'!$B$8:$AA$93,26,0)=AY25,"СОВПАЛ",VLOOKUP(B25,'[1]Рабочий вариант'!$B$8:$AA$93,26,0))</f>
        <v>#N/A</v>
      </c>
      <c r="BA25" s="52">
        <f t="shared" si="0"/>
        <v>0</v>
      </c>
    </row>
    <row r="26" spans="1:56" ht="38.25">
      <c r="A26" s="13">
        <v>20</v>
      </c>
      <c r="B26" s="14" t="s">
        <v>36</v>
      </c>
      <c r="C26" s="23" t="s">
        <v>87</v>
      </c>
      <c r="D26" s="23" t="e">
        <f>IF(VLOOKUP(B26,'[1]Рабочий вариант'!$B$8:$AA$93,2,0)=C26,"СОВПАЛ",VLOOKUP(B26,'[1]Рабочий вариант'!$B$8:$AA$93,2,0))</f>
        <v>#N/A</v>
      </c>
      <c r="E26" s="27">
        <v>80</v>
      </c>
      <c r="F26" s="27" t="e">
        <f>IF(VLOOKUP(B26,'[1]Рабочий вариант'!$B$8:$AA$93,3,0)=E26,"СОВПАЛ",VLOOKUP(B26,'[1]Рабочий вариант'!$B$8:$AA$93,3,0))</f>
        <v>#N/A</v>
      </c>
      <c r="G26" s="27">
        <v>85</v>
      </c>
      <c r="H26" s="27" t="e">
        <f>IF(VLOOKUP(B26,'[1]Рабочий вариант'!$B$8:$AA$93,4,0)=G26,"СОВПАЛ",VLOOKUP(B26,'[1]Рабочий вариант'!$B$8:$AA$93,4,0))</f>
        <v>#N/A</v>
      </c>
      <c r="I26" s="27">
        <v>90</v>
      </c>
      <c r="J26" s="27" t="e">
        <f>IF(VLOOKUP(B26,'[1]Рабочий вариант'!$B$8:$AA$93,5,0)=I26,"СОВПАЛ",VLOOKUP(B26,'[1]Рабочий вариант'!$B$8:$AA$93,5,0))</f>
        <v>#N/A</v>
      </c>
      <c r="K26" s="27">
        <v>84</v>
      </c>
      <c r="L26" s="27" t="e">
        <f>IF(VLOOKUP(B26,'[1]Рабочий вариант'!$B$8:$AA$93,6,0)=K26,"СОВПАЛ",VLOOKUP(B26,'[1]Рабочий вариант'!$B$8:$AA$93,6,0))</f>
        <v>#N/A</v>
      </c>
      <c r="M26" s="27">
        <v>89</v>
      </c>
      <c r="N26" s="27" t="e">
        <f>IF(VLOOKUP(B26,'[1]Рабочий вариант'!$B$8:$AA$93,7,0)=M26,"СОВПАЛ",VLOOKUP(B26,'[1]Рабочий вариант'!$B$8:$AA$93,7,0))</f>
        <v>#N/A</v>
      </c>
      <c r="O26" s="27">
        <v>94</v>
      </c>
      <c r="P26" s="27" t="e">
        <f>IF(VLOOKUP(B26,'[1]Рабочий вариант'!$B$8:$AA$93,8,0)=O26,"СОВПАЛ",VLOOKUP(B26,'[1]Рабочий вариант'!$B$8:$AA$93,8,0))</f>
        <v>#N/A</v>
      </c>
      <c r="Q26" s="27">
        <v>84</v>
      </c>
      <c r="R26" s="27" t="e">
        <f>IF(VLOOKUP(B26,'[1]Рабочий вариант'!$B$8:$AA$93,9,0)=Q26,"СОВПАЛ",VLOOKUP(B26,'[1]Рабочий вариант'!$B$8:$AA$93,9,0))</f>
        <v>#N/A</v>
      </c>
      <c r="S26" s="27" t="s">
        <v>88</v>
      </c>
      <c r="T26" s="27" t="e">
        <f>IF(VLOOKUP(B26,'[1]Рабочий вариант'!$B$8:$AA$93,10,0)=S26,"СОВПАЛ",VLOOKUP(B26,'[1]Рабочий вариант'!$B$8:$AA$93,10,0))</f>
        <v>#N/A</v>
      </c>
      <c r="U26" s="27" t="s">
        <v>88</v>
      </c>
      <c r="V26" s="27" t="e">
        <f>IF(VLOOKUP(B26,'[1]Рабочий вариант'!$B$8:$AA$93,11,0)=U26,"СОВПАЛ",VLOOKUP(B26,'[1]Рабочий вариант'!$B$8:$AA$93,11,0))</f>
        <v>#N/A</v>
      </c>
      <c r="W26" s="26" t="s">
        <v>89</v>
      </c>
      <c r="X26" s="21" t="e">
        <f>IF(VLOOKUP(B26,'[1]Рабочий вариант'!$B$8:$AA$93,12,0)=W26,"СОВПАЛ",VLOOKUP(B26,'[1]Рабочий вариант'!$B$8:$AA$93,12,0))</f>
        <v>#N/A</v>
      </c>
      <c r="Y26" s="26" t="s">
        <v>89</v>
      </c>
      <c r="Z26" s="21" t="e">
        <f>IF(VLOOKUP(B26,'[1]Рабочий вариант'!$B$8:$AA$93,13,0)=Y26,"СОВПАЛ",VLOOKUP(B26,'[1]Рабочий вариант'!$B$8:$AA$93,13,0))</f>
        <v>#N/A</v>
      </c>
      <c r="AA26" s="26" t="s">
        <v>89</v>
      </c>
      <c r="AB26" s="21" t="e">
        <f>IF(VLOOKUP(B26,'[1]Рабочий вариант'!$B$8:$AA$93,14,0)=AA26,"СОВПАЛ",VLOOKUP(B26,'[1]Рабочий вариант'!$B$8:$AA$93,14,0))</f>
        <v>#N/A</v>
      </c>
      <c r="AC26" s="21">
        <v>40.4</v>
      </c>
      <c r="AD26" s="21" t="e">
        <f>IF(VLOOKUP(B26,'[1]Рабочий вариант'!$B$8:$AA$93,15,0)=AC26,"СОВПАЛ",VLOOKUP(B26,'[1]Рабочий вариант'!$B$8:$AA$93,15,0))</f>
        <v>#N/A</v>
      </c>
      <c r="AE26" s="21">
        <v>40.6</v>
      </c>
      <c r="AF26" s="21" t="e">
        <f>IF(VLOOKUP(B26,'[1]Рабочий вариант'!$B$8:$AA$93,16,0)=AE26,"СОВПАЛ",VLOOKUP(B26,'[1]Рабочий вариант'!$B$8:$AA$93,16,0))</f>
        <v>#N/A</v>
      </c>
      <c r="AG26" s="21">
        <v>40.799999999999997</v>
      </c>
      <c r="AH26" s="21" t="e">
        <f>IF(VLOOKUP(B26,'[1]Рабочий вариант'!$B$8:$AA$93,17,0)=AG26,"СОВПАЛ",VLOOKUP(B26,'[1]Рабочий вариант'!$B$8:$AA$93,17,0))</f>
        <v>#N/A</v>
      </c>
      <c r="AI26" s="21">
        <v>97</v>
      </c>
      <c r="AJ26" s="21" t="e">
        <f>IF(VLOOKUP(B26,'[1]Рабочий вариант'!$B$8:$AA$93,18,0)=AI26,"СОВПАЛ",VLOOKUP(B26,'[1]Рабочий вариант'!$B$8:$AA$93,18,0))</f>
        <v>#N/A</v>
      </c>
      <c r="AK26" s="26" t="s">
        <v>88</v>
      </c>
      <c r="AL26" s="21" t="e">
        <f>IF(VLOOKUP(B26,'[1]Рабочий вариант'!$B$8:$AA$93,19,0)=AK26,"СОВПАЛ",VLOOKUP(B26,'[1]Рабочий вариант'!$B$8:$AA$93,19,0))</f>
        <v>#N/A</v>
      </c>
      <c r="AM26" s="26" t="s">
        <v>88</v>
      </c>
      <c r="AN26" s="21" t="e">
        <f>IF(VLOOKUP(B26,'[1]Рабочий вариант'!$B$8:$AA$93,20,0)=AM26,"СОВПАЛ",VLOOKUP(B26,'[1]Рабочий вариант'!$B$8:$AA$93,20,0))</f>
        <v>#N/A</v>
      </c>
      <c r="AO26" s="21">
        <v>100</v>
      </c>
      <c r="AP26" s="21" t="e">
        <f>IF(VLOOKUP(B26,'[1]Рабочий вариант'!$B$8:$AA$93,21,0)=AO26,"СОВПАЛ",VLOOKUP(B26,'[1]Рабочий вариант'!$B$8:$AA$93,21,0))</f>
        <v>#N/A</v>
      </c>
      <c r="AQ26" s="26" t="s">
        <v>88</v>
      </c>
      <c r="AR26" s="21" t="e">
        <f>IF(VLOOKUP(B26,'[1]Рабочий вариант'!$B$8:$AA$93,22,0)=AQ26,"СОВПАЛ",VLOOKUP(B26,'[1]Рабочий вариант'!$B$8:$AA$93,22,0))</f>
        <v>#N/A</v>
      </c>
      <c r="AS26" s="26" t="s">
        <v>88</v>
      </c>
      <c r="AT26" s="21" t="e">
        <f>IF(VLOOKUP(B26,'[1]Рабочий вариант'!$B$8:$AA$93,23,0)=AS26,"СОВПАЛ",VLOOKUP(B26,'[1]Рабочий вариант'!$B$8:$AA$93,23,0))</f>
        <v>#N/A</v>
      </c>
      <c r="AU26" s="21">
        <v>75</v>
      </c>
      <c r="AV26" s="21" t="e">
        <f>IF(VLOOKUP(B26,'[1]Рабочий вариант'!$B$8:$AA$93,24,0)=AU26,"СОВПАЛ",VLOOKUP(B26,'[1]Рабочий вариант'!$B$8:$AA$93,24,0))</f>
        <v>#N/A</v>
      </c>
      <c r="AW26" s="26" t="s">
        <v>88</v>
      </c>
      <c r="AX26" s="21" t="e">
        <f>IF(VLOOKUP(B26,'[1]Рабочий вариант'!$B$8:$AA$93,25,0)=AW26,"СОВПАЛ",VLOOKUP(B26,'[1]Рабочий вариант'!$B$8:$AA$93,25,0))</f>
        <v>#N/A</v>
      </c>
      <c r="AY26" s="26" t="s">
        <v>88</v>
      </c>
      <c r="AZ26" s="21" t="e">
        <f>IF(VLOOKUP(B26,'[1]Рабочий вариант'!$B$8:$AA$93,26,0)=AY26,"СОВПАЛ",VLOOKUP(B26,'[1]Рабочий вариант'!$B$8:$AA$93,26,0))</f>
        <v>#N/A</v>
      </c>
      <c r="BA26" s="52">
        <f t="shared" si="0"/>
        <v>0</v>
      </c>
    </row>
    <row r="27" spans="1:56" ht="18.75">
      <c r="A27" s="11">
        <v>21</v>
      </c>
      <c r="B27" s="14" t="s">
        <v>37</v>
      </c>
      <c r="C27" s="23" t="s">
        <v>85</v>
      </c>
      <c r="D27" s="23" t="str">
        <f>IF(VLOOKUP(B27,'[1]Рабочий вариант'!$B$8:$AA$93,2,0)=C27,"СОВПАЛ",VLOOKUP(B27,'[1]Рабочий вариант'!$B$8:$AA$93,2,0))</f>
        <v>СОВПАЛ</v>
      </c>
      <c r="E27" s="27">
        <v>80</v>
      </c>
      <c r="F27" s="27" t="str">
        <f>IF(VLOOKUP(B27,'[1]Рабочий вариант'!$B$8:$AA$93,3,0)=E27,"СОВПАЛ",VLOOKUP(B27,'[1]Рабочий вариант'!$B$8:$AA$93,3,0))</f>
        <v>СОВПАЛ</v>
      </c>
      <c r="G27" s="27">
        <v>85</v>
      </c>
      <c r="H27" s="27" t="str">
        <f>IF(VLOOKUP(B27,'[1]Рабочий вариант'!$B$8:$AA$93,4,0)=G27,"СОВПАЛ",VLOOKUP(B27,'[1]Рабочий вариант'!$B$8:$AA$93,4,0))</f>
        <v>СОВПАЛ</v>
      </c>
      <c r="I27" s="27">
        <v>90</v>
      </c>
      <c r="J27" s="27" t="str">
        <f>IF(VLOOKUP(B27,'[1]Рабочий вариант'!$B$8:$AA$93,5,0)=I27,"СОВПАЛ",VLOOKUP(B27,'[1]Рабочий вариант'!$B$8:$AA$93,5,0))</f>
        <v>СОВПАЛ</v>
      </c>
      <c r="K27" s="27">
        <v>84</v>
      </c>
      <c r="L27" s="27" t="str">
        <f>IF(VLOOKUP(B27,'[1]Рабочий вариант'!$B$8:$AA$93,6,0)=K27,"СОВПАЛ",VLOOKUP(B27,'[1]Рабочий вариант'!$B$8:$AA$93,6,0))</f>
        <v>СОВПАЛ</v>
      </c>
      <c r="M27" s="27">
        <v>89</v>
      </c>
      <c r="N27" s="27" t="str">
        <f>IF(VLOOKUP(B27,'[1]Рабочий вариант'!$B$8:$AA$93,7,0)=M27,"СОВПАЛ",VLOOKUP(B27,'[1]Рабочий вариант'!$B$8:$AA$93,7,0))</f>
        <v>СОВПАЛ</v>
      </c>
      <c r="O27" s="27">
        <v>94</v>
      </c>
      <c r="P27" s="27" t="str">
        <f>IF(VLOOKUP(B27,'[1]Рабочий вариант'!$B$8:$AA$93,8,0)=O27,"СОВПАЛ",VLOOKUP(B27,'[1]Рабочий вариант'!$B$8:$AA$93,8,0))</f>
        <v>СОВПАЛ</v>
      </c>
      <c r="Q27" s="27">
        <v>84</v>
      </c>
      <c r="R27" s="27" t="str">
        <f>IF(VLOOKUP(B27,'[1]Рабочий вариант'!$B$8:$AA$93,9,0)=Q27,"СОВПАЛ",VLOOKUP(B27,'[1]Рабочий вариант'!$B$8:$AA$93,9,0))</f>
        <v>СОВПАЛ</v>
      </c>
      <c r="S27" s="27">
        <v>100</v>
      </c>
      <c r="T27" s="27" t="str">
        <f>IF(VLOOKUP(B27,'[1]Рабочий вариант'!$B$8:$AA$93,10,0)=S27,"СОВПАЛ",VLOOKUP(B27,'[1]Рабочий вариант'!$B$8:$AA$93,10,0))</f>
        <v>СОВПАЛ</v>
      </c>
      <c r="U27" s="27">
        <v>100</v>
      </c>
      <c r="V27" s="27" t="str">
        <f>IF(VLOOKUP(B27,'[1]Рабочий вариант'!$B$8:$AA$93,11,0)=U27,"СОВПАЛ",VLOOKUP(B27,'[1]Рабочий вариант'!$B$8:$AA$93,11,0))</f>
        <v>СОВПАЛ</v>
      </c>
      <c r="W27" s="21">
        <v>10</v>
      </c>
      <c r="X27" s="21" t="str">
        <f>IF(VLOOKUP(B27,'[1]Рабочий вариант'!$B$8:$AA$93,12,0)=W27,"СОВПАЛ",VLOOKUP(B27,'[1]Рабочий вариант'!$B$8:$AA$93,12,0))</f>
        <v>СОВПАЛ</v>
      </c>
      <c r="Y27" s="21">
        <v>10</v>
      </c>
      <c r="Z27" s="21" t="str">
        <f>IF(VLOOKUP(B27,'[1]Рабочий вариант'!$B$8:$AA$93,13,0)=Y27,"СОВПАЛ",VLOOKUP(B27,'[1]Рабочий вариант'!$B$8:$AA$93,13,0))</f>
        <v>СОВПАЛ</v>
      </c>
      <c r="AA27" s="21">
        <v>10</v>
      </c>
      <c r="AB27" s="21" t="str">
        <f>IF(VLOOKUP(B27,'[1]Рабочий вариант'!$B$8:$AA$93,14,0)=AA27,"СОВПАЛ",VLOOKUP(B27,'[1]Рабочий вариант'!$B$8:$AA$93,14,0))</f>
        <v>СОВПАЛ</v>
      </c>
      <c r="AC27" s="21">
        <v>44.7</v>
      </c>
      <c r="AD27" s="21" t="str">
        <f>IF(VLOOKUP(B27,'[1]Рабочий вариант'!$B$8:$AA$93,15,0)=AC27,"СОВПАЛ",VLOOKUP(B27,'[1]Рабочий вариант'!$B$8:$AA$93,15,0))</f>
        <v>СОВПАЛ</v>
      </c>
      <c r="AE27" s="21">
        <v>47</v>
      </c>
      <c r="AF27" s="21" t="str">
        <f>IF(VLOOKUP(B27,'[1]Рабочий вариант'!$B$8:$AA$93,16,0)=AE27,"СОВПАЛ",VLOOKUP(B27,'[1]Рабочий вариант'!$B$8:$AA$93,16,0))</f>
        <v>СОВПАЛ</v>
      </c>
      <c r="AG27" s="21">
        <v>49.3</v>
      </c>
      <c r="AH27" s="21" t="str">
        <f>IF(VLOOKUP(B27,'[1]Рабочий вариант'!$B$8:$AA$93,17,0)=AG27,"СОВПАЛ",VLOOKUP(B27,'[1]Рабочий вариант'!$B$8:$AA$93,17,0))</f>
        <v>СОВПАЛ</v>
      </c>
      <c r="AI27" s="21">
        <v>40</v>
      </c>
      <c r="AJ27" s="21" t="str">
        <f>IF(VLOOKUP(B27,'[1]Рабочий вариант'!$B$8:$AA$93,18,0)=AI27,"СОВПАЛ",VLOOKUP(B27,'[1]Рабочий вариант'!$B$8:$AA$93,18,0))</f>
        <v>СОВПАЛ</v>
      </c>
      <c r="AK27" s="21">
        <v>50</v>
      </c>
      <c r="AL27" s="21" t="str">
        <f>IF(VLOOKUP(B27,'[1]Рабочий вариант'!$B$8:$AA$93,19,0)=AK27,"СОВПАЛ",VLOOKUP(B27,'[1]Рабочий вариант'!$B$8:$AA$93,19,0))</f>
        <v>СОВПАЛ</v>
      </c>
      <c r="AM27" s="21">
        <v>70</v>
      </c>
      <c r="AN27" s="21" t="str">
        <f>IF(VLOOKUP(B27,'[1]Рабочий вариант'!$B$8:$AA$93,20,0)=AM27,"СОВПАЛ",VLOOKUP(B27,'[1]Рабочий вариант'!$B$8:$AA$93,20,0))</f>
        <v>СОВПАЛ</v>
      </c>
      <c r="AO27" s="21">
        <v>97</v>
      </c>
      <c r="AP27" s="21" t="str">
        <f>IF(VLOOKUP(B27,'[1]Рабочий вариант'!$B$8:$AA$93,21,0)=AO27,"СОВПАЛ",VLOOKUP(B27,'[1]Рабочий вариант'!$B$8:$AA$93,21,0))</f>
        <v>СОВПАЛ</v>
      </c>
      <c r="AQ27" s="21">
        <v>97.5</v>
      </c>
      <c r="AR27" s="21" t="str">
        <f>IF(VLOOKUP(B27,'[1]Рабочий вариант'!$B$8:$AA$93,22,0)=AQ27,"СОВПАЛ",VLOOKUP(B27,'[1]Рабочий вариант'!$B$8:$AA$93,22,0))</f>
        <v>СОВПАЛ</v>
      </c>
      <c r="AS27" s="21">
        <v>98</v>
      </c>
      <c r="AT27" s="21" t="str">
        <f>IF(VLOOKUP(B27,'[1]Рабочий вариант'!$B$8:$AA$93,23,0)=AS27,"СОВПАЛ",VLOOKUP(B27,'[1]Рабочий вариант'!$B$8:$AA$93,23,0))</f>
        <v>СОВПАЛ</v>
      </c>
      <c r="AU27" s="21">
        <v>40</v>
      </c>
      <c r="AV27" s="21" t="str">
        <f>IF(VLOOKUP(B27,'[1]Рабочий вариант'!$B$8:$AA$93,24,0)=AU27,"СОВПАЛ",VLOOKUP(B27,'[1]Рабочий вариант'!$B$8:$AA$93,24,0))</f>
        <v>СОВПАЛ</v>
      </c>
      <c r="AW27" s="21">
        <v>50</v>
      </c>
      <c r="AX27" s="21" t="str">
        <f>IF(VLOOKUP(B27,'[1]Рабочий вариант'!$B$8:$AA$93,25,0)=AW27,"СОВПАЛ",VLOOKUP(B27,'[1]Рабочий вариант'!$B$8:$AA$93,25,0))</f>
        <v>СОВПАЛ</v>
      </c>
      <c r="AY27" s="21">
        <v>60</v>
      </c>
      <c r="AZ27" s="21">
        <f>IF(VLOOKUP(B27,'[1]Рабочий вариант'!$B$8:$AA$93,26,0)=AY27,"СОВПАЛ",VLOOKUP(B27,'[1]Рабочий вариант'!$B$8:$AA$93,26,0))</f>
        <v>6</v>
      </c>
      <c r="BA27" s="52">
        <f t="shared" si="0"/>
        <v>24</v>
      </c>
    </row>
    <row r="28" spans="1:56" ht="18.75">
      <c r="A28" s="13">
        <v>22</v>
      </c>
      <c r="B28" s="12" t="s">
        <v>38</v>
      </c>
      <c r="C28" s="23" t="s">
        <v>85</v>
      </c>
      <c r="D28" s="23" t="str">
        <f>IF(VLOOKUP(B28,'[1]Рабочий вариант'!$B$8:$AA$93,2,0)=C28,"СОВПАЛ",VLOOKUP(B28,'[1]Рабочий вариант'!$B$8:$AA$93,2,0))</f>
        <v>СОВПАЛ</v>
      </c>
      <c r="E28" s="27">
        <v>80</v>
      </c>
      <c r="F28" s="27" t="str">
        <f>IF(VLOOKUP(B28,'[1]Рабочий вариант'!$B$8:$AA$93,3,0)=E28,"СОВПАЛ",VLOOKUP(B28,'[1]Рабочий вариант'!$B$8:$AA$93,3,0))</f>
        <v>СОВПАЛ</v>
      </c>
      <c r="G28" s="27">
        <v>85</v>
      </c>
      <c r="H28" s="27" t="str">
        <f>IF(VLOOKUP(B28,'[1]Рабочий вариант'!$B$8:$AA$93,4,0)=G28,"СОВПАЛ",VLOOKUP(B28,'[1]Рабочий вариант'!$B$8:$AA$93,4,0))</f>
        <v>СОВПАЛ</v>
      </c>
      <c r="I28" s="27">
        <v>90</v>
      </c>
      <c r="J28" s="27" t="str">
        <f>IF(VLOOKUP(B28,'[1]Рабочий вариант'!$B$8:$AA$93,5,0)=I28,"СОВПАЛ",VLOOKUP(B28,'[1]Рабочий вариант'!$B$8:$AA$93,5,0))</f>
        <v>СОВПАЛ</v>
      </c>
      <c r="K28" s="27">
        <v>84</v>
      </c>
      <c r="L28" s="27" t="str">
        <f>IF(VLOOKUP(B28,'[1]Рабочий вариант'!$B$8:$AA$93,6,0)=K28,"СОВПАЛ",VLOOKUP(B28,'[1]Рабочий вариант'!$B$8:$AA$93,6,0))</f>
        <v>СОВПАЛ</v>
      </c>
      <c r="M28" s="27">
        <v>89</v>
      </c>
      <c r="N28" s="27" t="str">
        <f>IF(VLOOKUP(B28,'[1]Рабочий вариант'!$B$8:$AA$93,7,0)=M28,"СОВПАЛ",VLOOKUP(B28,'[1]Рабочий вариант'!$B$8:$AA$93,7,0))</f>
        <v>СОВПАЛ</v>
      </c>
      <c r="O28" s="27">
        <v>94</v>
      </c>
      <c r="P28" s="27" t="str">
        <f>IF(VLOOKUP(B28,'[1]Рабочий вариант'!$B$8:$AA$93,8,0)=O28,"СОВПАЛ",VLOOKUP(B28,'[1]Рабочий вариант'!$B$8:$AA$93,8,0))</f>
        <v>СОВПАЛ</v>
      </c>
      <c r="Q28" s="27">
        <v>66</v>
      </c>
      <c r="R28" s="27" t="str">
        <f>IF(VLOOKUP(B28,'[1]Рабочий вариант'!$B$8:$AA$93,9,0)=Q28,"СОВПАЛ",VLOOKUP(B28,'[1]Рабочий вариант'!$B$8:$AA$93,9,0))</f>
        <v>СОВПАЛ</v>
      </c>
      <c r="S28" s="27">
        <v>84</v>
      </c>
      <c r="T28" s="27" t="str">
        <f>IF(VLOOKUP(B28,'[1]Рабочий вариант'!$B$8:$AA$93,10,0)=S28,"СОВПАЛ",VLOOKUP(B28,'[1]Рабочий вариант'!$B$8:$AA$93,10,0))</f>
        <v>СОВПАЛ</v>
      </c>
      <c r="U28" s="27">
        <v>100</v>
      </c>
      <c r="V28" s="27" t="str">
        <f>IF(VLOOKUP(B28,'[1]Рабочий вариант'!$B$8:$AA$93,11,0)=U28,"СОВПАЛ",VLOOKUP(B28,'[1]Рабочий вариант'!$B$8:$AA$93,11,0))</f>
        <v>СОВПАЛ</v>
      </c>
      <c r="W28" s="21">
        <v>30</v>
      </c>
      <c r="X28" s="21" t="str">
        <f>IF(VLOOKUP(B28,'[1]Рабочий вариант'!$B$8:$AA$93,12,0)=W28,"СОВПАЛ",VLOOKUP(B28,'[1]Рабочий вариант'!$B$8:$AA$93,12,0))</f>
        <v>СОВПАЛ</v>
      </c>
      <c r="Y28" s="21">
        <v>36</v>
      </c>
      <c r="Z28" s="21" t="str">
        <f>IF(VLOOKUP(B28,'[1]Рабочий вариант'!$B$8:$AA$93,13,0)=Y28,"СОВПАЛ",VLOOKUP(B28,'[1]Рабочий вариант'!$B$8:$AA$93,13,0))</f>
        <v>СОВПАЛ</v>
      </c>
      <c r="AA28" s="21">
        <v>46</v>
      </c>
      <c r="AB28" s="21" t="str">
        <f>IF(VLOOKUP(B28,'[1]Рабочий вариант'!$B$8:$AA$93,14,0)=AA28,"СОВПАЛ",VLOOKUP(B28,'[1]Рабочий вариант'!$B$8:$AA$93,14,0))</f>
        <v>СОВПАЛ</v>
      </c>
      <c r="AC28" s="21">
        <v>40.4</v>
      </c>
      <c r="AD28" s="21" t="str">
        <f>IF(VLOOKUP(B28,'[1]Рабочий вариант'!$B$8:$AA$93,15,0)=AC28,"СОВПАЛ",VLOOKUP(B28,'[1]Рабочий вариант'!$B$8:$AA$93,15,0))</f>
        <v>СОВПАЛ</v>
      </c>
      <c r="AE28" s="21">
        <v>40.6</v>
      </c>
      <c r="AF28" s="21" t="str">
        <f>IF(VLOOKUP(B28,'[1]Рабочий вариант'!$B$8:$AA$93,16,0)=AE28,"СОВПАЛ",VLOOKUP(B28,'[1]Рабочий вариант'!$B$8:$AA$93,16,0))</f>
        <v>СОВПАЛ</v>
      </c>
      <c r="AG28" s="21">
        <v>40.799999999999997</v>
      </c>
      <c r="AH28" s="21" t="str">
        <f>IF(VLOOKUP(B28,'[1]Рабочий вариант'!$B$8:$AA$93,17,0)=AG28,"СОВПАЛ",VLOOKUP(B28,'[1]Рабочий вариант'!$B$8:$AA$93,17,0))</f>
        <v>СОВПАЛ</v>
      </c>
      <c r="AI28" s="21">
        <v>98</v>
      </c>
      <c r="AJ28" s="21">
        <f>IF(VLOOKUP(B28,'[1]Рабочий вариант'!$B$8:$AA$93,18,0)=AI28,"СОВПАЛ",VLOOKUP(B28,'[1]Рабочий вариант'!$B$8:$AA$93,18,0))</f>
        <v>98.8</v>
      </c>
      <c r="AK28" s="21">
        <v>99</v>
      </c>
      <c r="AL28" s="21" t="str">
        <f>IF(VLOOKUP(B28,'[1]Рабочий вариант'!$B$8:$AA$93,19,0)=AK28,"СОВПАЛ",VLOOKUP(B28,'[1]Рабочий вариант'!$B$8:$AA$93,19,0))</f>
        <v>СОВПАЛ</v>
      </c>
      <c r="AM28" s="21">
        <v>99</v>
      </c>
      <c r="AN28" s="21" t="str">
        <f>IF(VLOOKUP(B28,'[1]Рабочий вариант'!$B$8:$AA$93,20,0)=AM28,"СОВПАЛ",VLOOKUP(B28,'[1]Рабочий вариант'!$B$8:$AA$93,20,0))</f>
        <v>СОВПАЛ</v>
      </c>
      <c r="AO28" s="21">
        <v>92</v>
      </c>
      <c r="AP28" s="21" t="str">
        <f>IF(VLOOKUP(B28,'[1]Рабочий вариант'!$B$8:$AA$93,21,0)=AO28,"СОВПАЛ",VLOOKUP(B28,'[1]Рабочий вариант'!$B$8:$AA$93,21,0))</f>
        <v>СОВПАЛ</v>
      </c>
      <c r="AQ28" s="21">
        <v>94</v>
      </c>
      <c r="AR28" s="21" t="str">
        <f>IF(VLOOKUP(B28,'[1]Рабочий вариант'!$B$8:$AA$93,22,0)=AQ28,"СОВПАЛ",VLOOKUP(B28,'[1]Рабочий вариант'!$B$8:$AA$93,22,0))</f>
        <v>СОВПАЛ</v>
      </c>
      <c r="AS28" s="21">
        <v>95</v>
      </c>
      <c r="AT28" s="21" t="str">
        <f>IF(VLOOKUP(B28,'[1]Рабочий вариант'!$B$8:$AA$93,23,0)=AS28,"СОВПАЛ",VLOOKUP(B28,'[1]Рабочий вариант'!$B$8:$AA$93,23,0))</f>
        <v>СОВПАЛ</v>
      </c>
      <c r="AU28" s="21">
        <v>53.5</v>
      </c>
      <c r="AV28" s="21" t="str">
        <f>IF(VLOOKUP(B28,'[1]Рабочий вариант'!$B$8:$AA$93,24,0)=AU28,"СОВПАЛ",VLOOKUP(B28,'[1]Рабочий вариант'!$B$8:$AA$93,24,0))</f>
        <v>СОВПАЛ</v>
      </c>
      <c r="AW28" s="21">
        <v>75</v>
      </c>
      <c r="AX28" s="21" t="str">
        <f>IF(VLOOKUP(B28,'[1]Рабочий вариант'!$B$8:$AA$93,25,0)=AW28,"СОВПАЛ",VLOOKUP(B28,'[1]Рабочий вариант'!$B$8:$AA$93,25,0))</f>
        <v>СОВПАЛ</v>
      </c>
      <c r="AY28" s="21">
        <v>95</v>
      </c>
      <c r="AZ28" s="21" t="str">
        <f>IF(VLOOKUP(B28,'[1]Рабочий вариант'!$B$8:$AA$93,26,0)=AY28,"СОВПАЛ",VLOOKUP(B28,'[1]Рабочий вариант'!$B$8:$AA$93,26,0))</f>
        <v>СОВПАЛ</v>
      </c>
      <c r="BA28" s="52">
        <f t="shared" si="0"/>
        <v>24</v>
      </c>
    </row>
    <row r="29" spans="1:56" ht="18.75">
      <c r="A29" s="11">
        <v>23</v>
      </c>
      <c r="B29" s="12" t="s">
        <v>39</v>
      </c>
      <c r="C29" s="23" t="s">
        <v>85</v>
      </c>
      <c r="D29" s="23" t="str">
        <f>IF(VLOOKUP(B29,'[1]Рабочий вариант'!$B$8:$AA$93,2,0)=C29,"СОВПАЛ",VLOOKUP(B29,'[1]Рабочий вариант'!$B$8:$AA$93,2,0))</f>
        <v>нет</v>
      </c>
      <c r="E29" s="27">
        <v>80</v>
      </c>
      <c r="F29" s="27" t="str">
        <f>IF(VLOOKUP(B29,'[1]Рабочий вариант'!$B$8:$AA$93,3,0)=E29,"СОВПАЛ",VLOOKUP(B29,'[1]Рабочий вариант'!$B$8:$AA$93,3,0))</f>
        <v>нет</v>
      </c>
      <c r="G29" s="27">
        <v>85</v>
      </c>
      <c r="H29" s="27" t="str">
        <f>IF(VLOOKUP(B29,'[1]Рабочий вариант'!$B$8:$AA$93,4,0)=G29,"СОВПАЛ",VLOOKUP(B29,'[1]Рабочий вариант'!$B$8:$AA$93,4,0))</f>
        <v>нет</v>
      </c>
      <c r="I29" s="27">
        <v>90</v>
      </c>
      <c r="J29" s="27" t="str">
        <f>IF(VLOOKUP(B29,'[1]Рабочий вариант'!$B$8:$AA$93,5,0)=I29,"СОВПАЛ",VLOOKUP(B29,'[1]Рабочий вариант'!$B$8:$AA$93,5,0))</f>
        <v>нет</v>
      </c>
      <c r="K29" s="27">
        <v>89</v>
      </c>
      <c r="L29" s="27" t="str">
        <f>IF(VLOOKUP(B29,'[1]Рабочий вариант'!$B$8:$AA$93,6,0)=K29,"СОВПАЛ",VLOOKUP(B29,'[1]Рабочий вариант'!$B$8:$AA$93,6,0))</f>
        <v>нет</v>
      </c>
      <c r="M29" s="27">
        <v>94</v>
      </c>
      <c r="N29" s="27" t="str">
        <f>IF(VLOOKUP(B29,'[1]Рабочий вариант'!$B$8:$AA$93,7,0)=M29,"СОВПАЛ",VLOOKUP(B29,'[1]Рабочий вариант'!$B$8:$AA$93,7,0))</f>
        <v>нет</v>
      </c>
      <c r="O29" s="27">
        <v>97</v>
      </c>
      <c r="P29" s="27" t="str">
        <f>IF(VLOOKUP(B29,'[1]Рабочий вариант'!$B$8:$AA$93,8,0)=O29,"СОВПАЛ",VLOOKUP(B29,'[1]Рабочий вариант'!$B$8:$AA$93,8,0))</f>
        <v>нет</v>
      </c>
      <c r="Q29" s="27">
        <v>70</v>
      </c>
      <c r="R29" s="27" t="str">
        <f>IF(VLOOKUP(B29,'[1]Рабочий вариант'!$B$8:$AA$93,9,0)=Q29,"СОВПАЛ",VLOOKUP(B29,'[1]Рабочий вариант'!$B$8:$AA$93,9,0))</f>
        <v>нет</v>
      </c>
      <c r="S29" s="27">
        <v>100</v>
      </c>
      <c r="T29" s="27" t="str">
        <f>IF(VLOOKUP(B29,'[1]Рабочий вариант'!$B$8:$AA$93,10,0)=S29,"СОВПАЛ",VLOOKUP(B29,'[1]Рабочий вариант'!$B$8:$AA$93,10,0))</f>
        <v>нет</v>
      </c>
      <c r="U29" s="27">
        <v>100</v>
      </c>
      <c r="V29" s="27" t="str">
        <f>IF(VLOOKUP(B29,'[1]Рабочий вариант'!$B$8:$AA$93,11,0)=U29,"СОВПАЛ",VLOOKUP(B29,'[1]Рабочий вариант'!$B$8:$AA$93,11,0))</f>
        <v>нет</v>
      </c>
      <c r="W29" s="21">
        <v>2</v>
      </c>
      <c r="X29" s="21" t="str">
        <f>IF(VLOOKUP(B29,'[1]Рабочий вариант'!$B$8:$AA$93,12,0)=W29,"СОВПАЛ",VLOOKUP(B29,'[1]Рабочий вариант'!$B$8:$AA$93,12,0))</f>
        <v>нет</v>
      </c>
      <c r="Y29" s="21">
        <v>4</v>
      </c>
      <c r="Z29" s="21" t="str">
        <f>IF(VLOOKUP(B29,'[1]Рабочий вариант'!$B$8:$AA$93,13,0)=Y29,"СОВПАЛ",VLOOKUP(B29,'[1]Рабочий вариант'!$B$8:$AA$93,13,0))</f>
        <v>нет</v>
      </c>
      <c r="AA29" s="21">
        <v>6</v>
      </c>
      <c r="AB29" s="21" t="str">
        <f>IF(VLOOKUP(B29,'[1]Рабочий вариант'!$B$8:$AA$93,14,0)=AA29,"СОВПАЛ",VLOOKUP(B29,'[1]Рабочий вариант'!$B$8:$AA$93,14,0))</f>
        <v>нет</v>
      </c>
      <c r="AC29" s="21">
        <v>40.4</v>
      </c>
      <c r="AD29" s="21" t="str">
        <f>IF(VLOOKUP(B29,'[1]Рабочий вариант'!$B$8:$AA$93,15,0)=AC29,"СОВПАЛ",VLOOKUP(B29,'[1]Рабочий вариант'!$B$8:$AA$93,15,0))</f>
        <v>нет</v>
      </c>
      <c r="AE29" s="21">
        <v>40.6</v>
      </c>
      <c r="AF29" s="21" t="str">
        <f>IF(VLOOKUP(B29,'[1]Рабочий вариант'!$B$8:$AA$93,16,0)=AE29,"СОВПАЛ",VLOOKUP(B29,'[1]Рабочий вариант'!$B$8:$AA$93,16,0))</f>
        <v>нет</v>
      </c>
      <c r="AG29" s="21">
        <v>40.799999999999997</v>
      </c>
      <c r="AH29" s="21" t="str">
        <f>IF(VLOOKUP(B29,'[1]Рабочий вариант'!$B$8:$AA$93,17,0)=AG29,"СОВПАЛ",VLOOKUP(B29,'[1]Рабочий вариант'!$B$8:$AA$93,17,0))</f>
        <v>нет</v>
      </c>
      <c r="AI29" s="21">
        <v>90.6</v>
      </c>
      <c r="AJ29" s="21" t="str">
        <f>IF(VLOOKUP(B29,'[1]Рабочий вариант'!$B$8:$AA$93,18,0)=AI29,"СОВПАЛ",VLOOKUP(B29,'[1]Рабочий вариант'!$B$8:$AA$93,18,0))</f>
        <v>нет</v>
      </c>
      <c r="AK29" s="21">
        <v>95.6</v>
      </c>
      <c r="AL29" s="21" t="str">
        <f>IF(VLOOKUP(B29,'[1]Рабочий вариант'!$B$8:$AA$93,19,0)=AK29,"СОВПАЛ",VLOOKUP(B29,'[1]Рабочий вариант'!$B$8:$AA$93,19,0))</f>
        <v>нет</v>
      </c>
      <c r="AM29" s="21">
        <v>95.6</v>
      </c>
      <c r="AN29" s="21" t="str">
        <f>IF(VLOOKUP(B29,'[1]Рабочий вариант'!$B$8:$AA$93,20,0)=AM29,"СОВПАЛ",VLOOKUP(B29,'[1]Рабочий вариант'!$B$8:$AA$93,20,0))</f>
        <v>нет</v>
      </c>
      <c r="AO29" s="21">
        <v>99</v>
      </c>
      <c r="AP29" s="21" t="str">
        <f>IF(VLOOKUP(B29,'[1]Рабочий вариант'!$B$8:$AA$93,21,0)=AO29,"СОВПАЛ",VLOOKUP(B29,'[1]Рабочий вариант'!$B$8:$AA$93,21,0))</f>
        <v>нет</v>
      </c>
      <c r="AQ29" s="21">
        <v>99.5</v>
      </c>
      <c r="AR29" s="21" t="str">
        <f>IF(VLOOKUP(B29,'[1]Рабочий вариант'!$B$8:$AA$93,22,0)=AQ29,"СОВПАЛ",VLOOKUP(B29,'[1]Рабочий вариант'!$B$8:$AA$93,22,0))</f>
        <v>нет</v>
      </c>
      <c r="AS29" s="21">
        <v>99.5</v>
      </c>
      <c r="AT29" s="21" t="str">
        <f>IF(VLOOKUP(B29,'[1]Рабочий вариант'!$B$8:$AA$93,23,0)=AS29,"СОВПАЛ",VLOOKUP(B29,'[1]Рабочий вариант'!$B$8:$AA$93,23,0))</f>
        <v>нет</v>
      </c>
      <c r="AU29" s="21">
        <v>60</v>
      </c>
      <c r="AV29" s="21" t="str">
        <f>IF(VLOOKUP(B29,'[1]Рабочий вариант'!$B$8:$AA$93,24,0)=AU29,"СОВПАЛ",VLOOKUP(B29,'[1]Рабочий вариант'!$B$8:$AA$93,24,0))</f>
        <v>нет</v>
      </c>
      <c r="AW29" s="21">
        <v>70</v>
      </c>
      <c r="AX29" s="21" t="str">
        <f>IF(VLOOKUP(B29,'[1]Рабочий вариант'!$B$8:$AA$93,25,0)=AW29,"СОВПАЛ",VLOOKUP(B29,'[1]Рабочий вариант'!$B$8:$AA$93,25,0))</f>
        <v>нет</v>
      </c>
      <c r="AY29" s="21">
        <v>70</v>
      </c>
      <c r="AZ29" s="21" t="str">
        <f>IF(VLOOKUP(B29,'[1]Рабочий вариант'!$B$8:$AA$93,26,0)=AY29,"СОВПАЛ",VLOOKUP(B29,'[1]Рабочий вариант'!$B$8:$AA$93,26,0))</f>
        <v>нет</v>
      </c>
      <c r="BA29" s="52">
        <f t="shared" si="0"/>
        <v>0</v>
      </c>
    </row>
    <row r="30" spans="1:56" ht="18.75">
      <c r="A30" s="13">
        <v>24</v>
      </c>
      <c r="B30" s="12" t="s">
        <v>40</v>
      </c>
      <c r="C30" s="23" t="s">
        <v>85</v>
      </c>
      <c r="D30" s="23" t="str">
        <f>IF(VLOOKUP(B30,'[1]Рабочий вариант'!$B$8:$AA$93,2,0)=C30,"СОВПАЛ",VLOOKUP(B30,'[1]Рабочий вариант'!$B$8:$AA$93,2,0))</f>
        <v>СОВПАЛ</v>
      </c>
      <c r="E30" s="27">
        <v>80</v>
      </c>
      <c r="F30" s="27" t="str">
        <f>IF(VLOOKUP(B30,'[1]Рабочий вариант'!$B$8:$AA$93,3,0)=E30,"СОВПАЛ",VLOOKUP(B30,'[1]Рабочий вариант'!$B$8:$AA$93,3,0))</f>
        <v>СОВПАЛ</v>
      </c>
      <c r="G30" s="27">
        <v>85</v>
      </c>
      <c r="H30" s="27" t="str">
        <f>IF(VLOOKUP(B30,'[1]Рабочий вариант'!$B$8:$AA$93,4,0)=G30,"СОВПАЛ",VLOOKUP(B30,'[1]Рабочий вариант'!$B$8:$AA$93,4,0))</f>
        <v>СОВПАЛ</v>
      </c>
      <c r="I30" s="27">
        <v>90</v>
      </c>
      <c r="J30" s="27" t="str">
        <f>IF(VLOOKUP(B30,'[1]Рабочий вариант'!$B$8:$AA$93,5,0)=I30,"СОВПАЛ",VLOOKUP(B30,'[1]Рабочий вариант'!$B$8:$AA$93,5,0))</f>
        <v>СОВПАЛ</v>
      </c>
      <c r="K30" s="27">
        <v>84</v>
      </c>
      <c r="L30" s="27" t="str">
        <f>IF(VLOOKUP(B30,'[1]Рабочий вариант'!$B$8:$AA$93,6,0)=K30,"СОВПАЛ",VLOOKUP(B30,'[1]Рабочий вариант'!$B$8:$AA$93,6,0))</f>
        <v>СОВПАЛ</v>
      </c>
      <c r="M30" s="27">
        <v>89</v>
      </c>
      <c r="N30" s="27" t="str">
        <f>IF(VLOOKUP(B30,'[1]Рабочий вариант'!$B$8:$AA$93,7,0)=M30,"СОВПАЛ",VLOOKUP(B30,'[1]Рабочий вариант'!$B$8:$AA$93,7,0))</f>
        <v>СОВПАЛ</v>
      </c>
      <c r="O30" s="27">
        <v>94</v>
      </c>
      <c r="P30" s="27" t="str">
        <f>IF(VLOOKUP(B30,'[1]Рабочий вариант'!$B$8:$AA$93,8,0)=O30,"СОВПАЛ",VLOOKUP(B30,'[1]Рабочий вариант'!$B$8:$AA$93,8,0))</f>
        <v>СОВПАЛ</v>
      </c>
      <c r="Q30" s="27">
        <v>73.7</v>
      </c>
      <c r="R30" s="27" t="str">
        <f>IF(VLOOKUP(B30,'[1]Рабочий вариант'!$B$8:$AA$93,9,0)=Q30,"СОВПАЛ",VLOOKUP(B30,'[1]Рабочий вариант'!$B$8:$AA$93,9,0))</f>
        <v>СОВПАЛ</v>
      </c>
      <c r="S30" s="27">
        <v>78.5</v>
      </c>
      <c r="T30" s="27" t="str">
        <f>IF(VLOOKUP(B30,'[1]Рабочий вариант'!$B$8:$AA$93,10,0)=S30,"СОВПАЛ",VLOOKUP(B30,'[1]Рабочий вариант'!$B$8:$AA$93,10,0))</f>
        <v>СОВПАЛ</v>
      </c>
      <c r="U30" s="27">
        <v>83.4</v>
      </c>
      <c r="V30" s="27" t="str">
        <f>IF(VLOOKUP(B30,'[1]Рабочий вариант'!$B$8:$AA$93,11,0)=U30,"СОВПАЛ",VLOOKUP(B30,'[1]Рабочий вариант'!$B$8:$AA$93,11,0))</f>
        <v>СОВПАЛ</v>
      </c>
      <c r="W30" s="21">
        <v>329</v>
      </c>
      <c r="X30" s="21" t="str">
        <f>IF(VLOOKUP(B30,'[1]Рабочий вариант'!$B$8:$AA$93,12,0)=W30,"СОВПАЛ",VLOOKUP(B30,'[1]Рабочий вариант'!$B$8:$AA$93,12,0))</f>
        <v>СОВПАЛ</v>
      </c>
      <c r="Y30" s="21">
        <v>354</v>
      </c>
      <c r="Z30" s="21" t="str">
        <f>IF(VLOOKUP(B30,'[1]Рабочий вариант'!$B$8:$AA$93,13,0)=Y30,"СОВПАЛ",VLOOKUP(B30,'[1]Рабочий вариант'!$B$8:$AA$93,13,0))</f>
        <v>СОВПАЛ</v>
      </c>
      <c r="AA30" s="21">
        <v>380</v>
      </c>
      <c r="AB30" s="21" t="str">
        <f>IF(VLOOKUP(B30,'[1]Рабочий вариант'!$B$8:$AA$93,14,0)=AA30,"СОВПАЛ",VLOOKUP(B30,'[1]Рабочий вариант'!$B$8:$AA$93,14,0))</f>
        <v>СОВПАЛ</v>
      </c>
      <c r="AC30" s="21">
        <v>40.4</v>
      </c>
      <c r="AD30" s="21" t="str">
        <f>IF(VLOOKUP(B30,'[1]Рабочий вариант'!$B$8:$AA$93,15,0)=AC30,"СОВПАЛ",VLOOKUP(B30,'[1]Рабочий вариант'!$B$8:$AA$93,15,0))</f>
        <v>СОВПАЛ</v>
      </c>
      <c r="AE30" s="21">
        <v>40.6</v>
      </c>
      <c r="AF30" s="21" t="str">
        <f>IF(VLOOKUP(B30,'[1]Рабочий вариант'!$B$8:$AA$93,16,0)=AE30,"СОВПАЛ",VLOOKUP(B30,'[1]Рабочий вариант'!$B$8:$AA$93,16,0))</f>
        <v>СОВПАЛ</v>
      </c>
      <c r="AG30" s="21">
        <v>40.799999999999997</v>
      </c>
      <c r="AH30" s="21" t="str">
        <f>IF(VLOOKUP(B30,'[1]Рабочий вариант'!$B$8:$AA$93,17,0)=AG30,"СОВПАЛ",VLOOKUP(B30,'[1]Рабочий вариант'!$B$8:$AA$93,17,0))</f>
        <v>СОВПАЛ</v>
      </c>
      <c r="AI30" s="21">
        <v>90.6</v>
      </c>
      <c r="AJ30" s="21" t="str">
        <f>IF(VLOOKUP(B30,'[1]Рабочий вариант'!$B$8:$AA$93,18,0)=AI30,"СОВПАЛ",VLOOKUP(B30,'[1]Рабочий вариант'!$B$8:$AA$93,18,0))</f>
        <v>СОВПАЛ</v>
      </c>
      <c r="AK30" s="21">
        <v>91.8</v>
      </c>
      <c r="AL30" s="21" t="str">
        <f>IF(VLOOKUP(B30,'[1]Рабочий вариант'!$B$8:$AA$93,19,0)=AK30,"СОВПАЛ",VLOOKUP(B30,'[1]Рабочий вариант'!$B$8:$AA$93,19,0))</f>
        <v>СОВПАЛ</v>
      </c>
      <c r="AM30" s="21">
        <v>93.1</v>
      </c>
      <c r="AN30" s="21" t="str">
        <f>IF(VLOOKUP(B30,'[1]Рабочий вариант'!$B$8:$AA$93,20,0)=AM30,"СОВПАЛ",VLOOKUP(B30,'[1]Рабочий вариант'!$B$8:$AA$93,20,0))</f>
        <v>СОВПАЛ</v>
      </c>
      <c r="AO30" s="21">
        <v>99.7</v>
      </c>
      <c r="AP30" s="21" t="str">
        <f>IF(VLOOKUP(B30,'[1]Рабочий вариант'!$B$8:$AA$93,21,0)=AO30,"СОВПАЛ",VLOOKUP(B30,'[1]Рабочий вариант'!$B$8:$AA$93,21,0))</f>
        <v>СОВПАЛ</v>
      </c>
      <c r="AQ30" s="21">
        <v>100</v>
      </c>
      <c r="AR30" s="21" t="str">
        <f>IF(VLOOKUP(B30,'[1]Рабочий вариант'!$B$8:$AA$93,22,0)=AQ30,"СОВПАЛ",VLOOKUP(B30,'[1]Рабочий вариант'!$B$8:$AA$93,22,0))</f>
        <v>СОВПАЛ</v>
      </c>
      <c r="AS30" s="21">
        <v>100</v>
      </c>
      <c r="AT30" s="21" t="str">
        <f>IF(VLOOKUP(B30,'[1]Рабочий вариант'!$B$8:$AA$93,23,0)=AS30,"СОВПАЛ",VLOOKUP(B30,'[1]Рабочий вариант'!$B$8:$AA$93,23,0))</f>
        <v>СОВПАЛ</v>
      </c>
      <c r="AU30" s="21">
        <v>59.2</v>
      </c>
      <c r="AV30" s="21" t="str">
        <f>IF(VLOOKUP(B30,'[1]Рабочий вариант'!$B$8:$AA$93,24,0)=AU30,"СОВПАЛ",VLOOKUP(B30,'[1]Рабочий вариант'!$B$8:$AA$93,24,0))</f>
        <v>СОВПАЛ</v>
      </c>
      <c r="AW30" s="21">
        <v>62.4</v>
      </c>
      <c r="AX30" s="21" t="str">
        <f>IF(VLOOKUP(B30,'[1]Рабочий вариант'!$B$8:$AA$93,25,0)=AW30,"СОВПАЛ",VLOOKUP(B30,'[1]Рабочий вариант'!$B$8:$AA$93,25,0))</f>
        <v>СОВПАЛ</v>
      </c>
      <c r="AY30" s="21">
        <v>65.599999999999994</v>
      </c>
      <c r="AZ30" s="21" t="str">
        <f>IF(VLOOKUP(B30,'[1]Рабочий вариант'!$B$8:$AA$93,26,0)=AY30,"СОВПАЛ",VLOOKUP(B30,'[1]Рабочий вариант'!$B$8:$AA$93,26,0))</f>
        <v>СОВПАЛ</v>
      </c>
      <c r="BA30" s="52">
        <f t="shared" si="0"/>
        <v>25</v>
      </c>
    </row>
    <row r="31" spans="1:56" ht="18.75">
      <c r="A31" s="13"/>
      <c r="B31" s="12" t="s">
        <v>86</v>
      </c>
      <c r="C31" s="23" t="s">
        <v>85</v>
      </c>
      <c r="D31" s="23" t="str">
        <f>IF(VLOOKUP(B31,'[1]Рабочий вариант'!$B$8:$AA$93,2,0)=C31,"СОВПАЛ",VLOOKUP(B31,'[1]Рабочий вариант'!$B$8:$AA$93,2,0))</f>
        <v>СОВПАЛ</v>
      </c>
      <c r="E31" s="27">
        <v>73.900000000000006</v>
      </c>
      <c r="F31" s="27" t="str">
        <f>IF(VLOOKUP(B31,'[1]Рабочий вариант'!$B$8:$AA$93,3,0)=E31,"СОВПАЛ",VLOOKUP(B31,'[1]Рабочий вариант'!$B$8:$AA$93,3,0))</f>
        <v>СОВПАЛ</v>
      </c>
      <c r="G31" s="27">
        <v>74.900000000000006</v>
      </c>
      <c r="H31" s="27" t="str">
        <f>IF(VLOOKUP(B31,'[1]Рабочий вариант'!$B$8:$AA$93,4,0)=G31,"СОВПАЛ",VLOOKUP(B31,'[1]Рабочий вариант'!$B$8:$AA$93,4,0))</f>
        <v>СОВПАЛ</v>
      </c>
      <c r="I31" s="27">
        <v>75.900000000000006</v>
      </c>
      <c r="J31" s="27" t="str">
        <f>IF(VLOOKUP(B31,'[1]Рабочий вариант'!$B$8:$AA$93,5,0)=I31,"СОВПАЛ",VLOOKUP(B31,'[1]Рабочий вариант'!$B$8:$AA$93,5,0))</f>
        <v>СОВПАЛ</v>
      </c>
      <c r="K31" s="27">
        <v>75.8</v>
      </c>
      <c r="L31" s="27" t="str">
        <f>IF(VLOOKUP(B31,'[1]Рабочий вариант'!$B$8:$AA$93,6,0)=K31,"СОВПАЛ",VLOOKUP(B31,'[1]Рабочий вариант'!$B$8:$AA$93,6,0))</f>
        <v>СОВПАЛ</v>
      </c>
      <c r="M31" s="27">
        <v>76.8</v>
      </c>
      <c r="N31" s="27" t="str">
        <f>IF(VLOOKUP(B31,'[1]Рабочий вариант'!$B$8:$AA$93,7,0)=M31,"СОВПАЛ",VLOOKUP(B31,'[1]Рабочий вариант'!$B$8:$AA$93,7,0))</f>
        <v>СОВПАЛ</v>
      </c>
      <c r="O31" s="27">
        <v>77.8</v>
      </c>
      <c r="P31" s="27" t="str">
        <f>IF(VLOOKUP(B31,'[1]Рабочий вариант'!$B$8:$AA$93,8,0)=O31,"СОВПАЛ",VLOOKUP(B31,'[1]Рабочий вариант'!$B$8:$AA$93,8,0))</f>
        <v>СОВПАЛ</v>
      </c>
      <c r="Q31" s="27">
        <v>84</v>
      </c>
      <c r="R31" s="27" t="str">
        <f>IF(VLOOKUP(B31,'[1]Рабочий вариант'!$B$8:$AA$93,9,0)=Q31,"СОВПАЛ",VLOOKUP(B31,'[1]Рабочий вариант'!$B$8:$AA$93,9,0))</f>
        <v>СОВПАЛ</v>
      </c>
      <c r="S31" s="27">
        <v>100</v>
      </c>
      <c r="T31" s="27" t="str">
        <f>IF(VLOOKUP(B31,'[1]Рабочий вариант'!$B$8:$AA$93,10,0)=S31,"СОВПАЛ",VLOOKUP(B31,'[1]Рабочий вариант'!$B$8:$AA$93,10,0))</f>
        <v>СОВПАЛ</v>
      </c>
      <c r="U31" s="27">
        <v>100</v>
      </c>
      <c r="V31" s="27" t="str">
        <f>IF(VLOOKUP(B31,'[1]Рабочий вариант'!$B$8:$AA$93,11,0)=U31,"СОВПАЛ",VLOOKUP(B31,'[1]Рабочий вариант'!$B$8:$AA$93,11,0))</f>
        <v>СОВПАЛ</v>
      </c>
      <c r="W31" s="21">
        <v>23</v>
      </c>
      <c r="X31" s="21" t="str">
        <f>IF(VLOOKUP(B31,'[1]Рабочий вариант'!$B$8:$AA$93,12,0)=W31,"СОВПАЛ",VLOOKUP(B31,'[1]Рабочий вариант'!$B$8:$AA$93,12,0))</f>
        <v>СОВПАЛ</v>
      </c>
      <c r="Y31" s="21">
        <v>50</v>
      </c>
      <c r="Z31" s="21" t="str">
        <f>IF(VLOOKUP(B31,'[1]Рабочий вариант'!$B$8:$AA$93,13,0)=Y31,"СОВПАЛ",VLOOKUP(B31,'[1]Рабочий вариант'!$B$8:$AA$93,13,0))</f>
        <v>СОВПАЛ</v>
      </c>
      <c r="AA31" s="21">
        <v>60</v>
      </c>
      <c r="AB31" s="21" t="str">
        <f>IF(VLOOKUP(B31,'[1]Рабочий вариант'!$B$8:$AA$93,14,0)=AA31,"СОВПАЛ",VLOOKUP(B31,'[1]Рабочий вариант'!$B$8:$AA$93,14,0))</f>
        <v>СОВПАЛ</v>
      </c>
      <c r="AC31" s="21">
        <v>44.7</v>
      </c>
      <c r="AD31" s="21" t="str">
        <f>IF(VLOOKUP(B31,'[1]Рабочий вариант'!$B$8:$AA$93,15,0)=AC31,"СОВПАЛ",VLOOKUP(B31,'[1]Рабочий вариант'!$B$8:$AA$93,15,0))</f>
        <v>СОВПАЛ</v>
      </c>
      <c r="AE31" s="21">
        <v>47</v>
      </c>
      <c r="AF31" s="21" t="str">
        <f>IF(VLOOKUP(B31,'[1]Рабочий вариант'!$B$8:$AA$93,16,0)=AE31,"СОВПАЛ",VLOOKUP(B31,'[1]Рабочий вариант'!$B$8:$AA$93,16,0))</f>
        <v>СОВПАЛ</v>
      </c>
      <c r="AG31" s="21">
        <v>49.4</v>
      </c>
      <c r="AH31" s="21" t="str">
        <f>IF(VLOOKUP(B31,'[1]Рабочий вариант'!$B$8:$AA$93,17,0)=AG31,"СОВПАЛ",VLOOKUP(B31,'[1]Рабочий вариант'!$B$8:$AA$93,17,0))</f>
        <v>СОВПАЛ</v>
      </c>
      <c r="AI31" s="21">
        <v>67</v>
      </c>
      <c r="AJ31" s="21" t="str">
        <f>IF(VLOOKUP(B31,'[1]Рабочий вариант'!$B$8:$AA$93,18,0)=AI31,"СОВПАЛ",VLOOKUP(B31,'[1]Рабочий вариант'!$B$8:$AA$93,18,0))</f>
        <v>СОВПАЛ</v>
      </c>
      <c r="AK31" s="21">
        <v>68</v>
      </c>
      <c r="AL31" s="21" t="str">
        <f>IF(VLOOKUP(B31,'[1]Рабочий вариант'!$B$8:$AA$93,19,0)=AK31,"СОВПАЛ",VLOOKUP(B31,'[1]Рабочий вариант'!$B$8:$AA$93,19,0))</f>
        <v>СОВПАЛ</v>
      </c>
      <c r="AM31" s="29">
        <v>69</v>
      </c>
      <c r="AN31" s="21" t="str">
        <f>IF(VLOOKUP(B31,'[1]Рабочий вариант'!$B$8:$AA$93,20,0)=AM31,"СОВПАЛ",VLOOKUP(B31,'[1]Рабочий вариант'!$B$8:$AA$93,20,0))</f>
        <v>СОВПАЛ</v>
      </c>
      <c r="AO31" s="21">
        <v>93</v>
      </c>
      <c r="AP31" s="21" t="str">
        <f>IF(VLOOKUP(B31,'[1]Рабочий вариант'!$B$8:$AA$93,21,0)=AO31,"СОВПАЛ",VLOOKUP(B31,'[1]Рабочий вариант'!$B$8:$AA$93,21,0))</f>
        <v>СОВПАЛ</v>
      </c>
      <c r="AQ31" s="21">
        <v>94</v>
      </c>
      <c r="AR31" s="21" t="str">
        <f>IF(VLOOKUP(B31,'[1]Рабочий вариант'!$B$8:$AA$93,22,0)=AQ31,"СОВПАЛ",VLOOKUP(B31,'[1]Рабочий вариант'!$B$8:$AA$93,22,0))</f>
        <v>СОВПАЛ</v>
      </c>
      <c r="AS31" s="21">
        <v>95</v>
      </c>
      <c r="AT31" s="21" t="str">
        <f>IF(VLOOKUP(B31,'[1]Рабочий вариант'!$B$8:$AA$93,23,0)=AS31,"СОВПАЛ",VLOOKUP(B31,'[1]Рабочий вариант'!$B$8:$AA$93,23,0))</f>
        <v>СОВПАЛ</v>
      </c>
      <c r="AU31" s="21">
        <v>32</v>
      </c>
      <c r="AV31" s="21" t="str">
        <f>IF(VLOOKUP(B31,'[1]Рабочий вариант'!$B$8:$AA$93,24,0)=AU31,"СОВПАЛ",VLOOKUP(B31,'[1]Рабочий вариант'!$B$8:$AA$93,24,0))</f>
        <v>СОВПАЛ</v>
      </c>
      <c r="AW31" s="21">
        <v>33</v>
      </c>
      <c r="AX31" s="21" t="str">
        <f>IF(VLOOKUP(B31,'[1]Рабочий вариант'!$B$8:$AA$93,25,0)=AW31,"СОВПАЛ",VLOOKUP(B31,'[1]Рабочий вариант'!$B$8:$AA$93,25,0))</f>
        <v>СОВПАЛ</v>
      </c>
      <c r="AY31" s="21">
        <v>34</v>
      </c>
      <c r="AZ31" s="21" t="str">
        <f>IF(VLOOKUP(B31,'[1]Рабочий вариант'!$B$8:$AA$93,26,0)=AY31,"СОВПАЛ",VLOOKUP(B31,'[1]Рабочий вариант'!$B$8:$AA$93,26,0))</f>
        <v>СОВПАЛ</v>
      </c>
      <c r="BA31" s="52">
        <f t="shared" si="0"/>
        <v>25</v>
      </c>
    </row>
    <row r="32" spans="1:56" ht="38.25">
      <c r="A32" s="11">
        <v>25</v>
      </c>
      <c r="B32" s="12" t="s">
        <v>41</v>
      </c>
      <c r="C32" s="23" t="s">
        <v>87</v>
      </c>
      <c r="D32" s="23" t="str">
        <f>IF(VLOOKUP(B32,'[1]Рабочий вариант'!$B$8:$AA$93,2,0)=C32,"СОВПАЛ",VLOOKUP(B32,'[1]Рабочий вариант'!$B$8:$AA$93,2,0))</f>
        <v>нет (2)</v>
      </c>
      <c r="E32" s="27">
        <v>58</v>
      </c>
      <c r="F32" s="27" t="str">
        <f>IF(VLOOKUP(B32,'[1]Рабочий вариант'!$B$8:$AA$93,3,0)=E32,"СОВПАЛ",VLOOKUP(B32,'[1]Рабочий вариант'!$B$8:$AA$93,3,0))</f>
        <v>СОВПАЛ</v>
      </c>
      <c r="G32" s="27">
        <v>60</v>
      </c>
      <c r="H32" s="27" t="str">
        <f>IF(VLOOKUP(B32,'[1]Рабочий вариант'!$B$8:$AA$93,4,0)=G32,"СОВПАЛ",VLOOKUP(B32,'[1]Рабочий вариант'!$B$8:$AA$93,4,0))</f>
        <v>СОВПАЛ</v>
      </c>
      <c r="I32" s="27">
        <v>65</v>
      </c>
      <c r="J32" s="27" t="str">
        <f>IF(VLOOKUP(B32,'[1]Рабочий вариант'!$B$8:$AA$93,5,0)=I32,"СОВПАЛ",VLOOKUP(B32,'[1]Рабочий вариант'!$B$8:$AA$93,5,0))</f>
        <v>СОВПАЛ</v>
      </c>
      <c r="K32" s="27">
        <v>72</v>
      </c>
      <c r="L32" s="27" t="str">
        <f>IF(VLOOKUP(B32,'[1]Рабочий вариант'!$B$8:$AA$93,6,0)=K32,"СОВПАЛ",VLOOKUP(B32,'[1]Рабочий вариант'!$B$8:$AA$93,6,0))</f>
        <v>СОВПАЛ</v>
      </c>
      <c r="M32" s="27">
        <v>75</v>
      </c>
      <c r="N32" s="27" t="str">
        <f>IF(VLOOKUP(B32,'[1]Рабочий вариант'!$B$8:$AA$93,7,0)=M32,"СОВПАЛ",VLOOKUP(B32,'[1]Рабочий вариант'!$B$8:$AA$93,7,0))</f>
        <v>СОВПАЛ</v>
      </c>
      <c r="O32" s="27">
        <v>80</v>
      </c>
      <c r="P32" s="27" t="str">
        <f>IF(VLOOKUP(B32,'[1]Рабочий вариант'!$B$8:$AA$93,8,0)=O32,"СОВПАЛ",VLOOKUP(B32,'[1]Рабочий вариант'!$B$8:$AA$93,8,0))</f>
        <v>СОВПАЛ</v>
      </c>
      <c r="Q32" s="27" t="s">
        <v>89</v>
      </c>
      <c r="R32" s="27" t="str">
        <f>IF(VLOOKUP(B32,'[1]Рабочий вариант'!$B$8:$AA$93,9,0)=Q32,"СОВПАЛ",VLOOKUP(B32,'[1]Рабочий вариант'!$B$8:$AA$93,9,0))</f>
        <v>нет</v>
      </c>
      <c r="S32" s="27" t="s">
        <v>89</v>
      </c>
      <c r="T32" s="27" t="str">
        <f>IF(VLOOKUP(B32,'[1]Рабочий вариант'!$B$8:$AA$93,10,0)=S32,"СОВПАЛ",VLOOKUP(B32,'[1]Рабочий вариант'!$B$8:$AA$93,10,0))</f>
        <v>нет</v>
      </c>
      <c r="U32" s="27" t="s">
        <v>89</v>
      </c>
      <c r="V32" s="27" t="str">
        <f>IF(VLOOKUP(B32,'[1]Рабочий вариант'!$B$8:$AA$93,11,0)=U32,"СОВПАЛ",VLOOKUP(B32,'[1]Рабочий вариант'!$B$8:$AA$93,11,0))</f>
        <v>нет</v>
      </c>
      <c r="W32" s="26" t="s">
        <v>89</v>
      </c>
      <c r="X32" s="21" t="str">
        <f>IF(VLOOKUP(B32,'[1]Рабочий вариант'!$B$8:$AA$93,12,0)=W32,"СОВПАЛ",VLOOKUP(B32,'[1]Рабочий вариант'!$B$8:$AA$93,12,0))</f>
        <v>нет</v>
      </c>
      <c r="Y32" s="26" t="s">
        <v>89</v>
      </c>
      <c r="Z32" s="21" t="str">
        <f>IF(VLOOKUP(B32,'[1]Рабочий вариант'!$B$8:$AA$93,13,0)=Y32,"СОВПАЛ",VLOOKUP(B32,'[1]Рабочий вариант'!$B$8:$AA$93,13,0))</f>
        <v>нет</v>
      </c>
      <c r="AA32" s="26" t="s">
        <v>89</v>
      </c>
      <c r="AB32" s="21" t="str">
        <f>IF(VLOOKUP(B32,'[1]Рабочий вариант'!$B$8:$AA$93,14,0)=AA32,"СОВПАЛ",VLOOKUP(B32,'[1]Рабочий вариант'!$B$8:$AA$93,14,0))</f>
        <v>нет</v>
      </c>
      <c r="AC32" s="26" t="s">
        <v>89</v>
      </c>
      <c r="AD32" s="21" t="str">
        <f>IF(VLOOKUP(B32,'[1]Рабочий вариант'!$B$8:$AA$93,15,0)=AC32,"СОВПАЛ",VLOOKUP(B32,'[1]Рабочий вариант'!$B$8:$AA$93,15,0))</f>
        <v>нет</v>
      </c>
      <c r="AE32" s="26" t="s">
        <v>89</v>
      </c>
      <c r="AF32" s="21" t="str">
        <f>IF(VLOOKUP(B32,'[1]Рабочий вариант'!$B$8:$AA$93,16,0)=AE32,"СОВПАЛ",VLOOKUP(B32,'[1]Рабочий вариант'!$B$8:$AA$93,16,0))</f>
        <v>нет</v>
      </c>
      <c r="AG32" s="26" t="s">
        <v>89</v>
      </c>
      <c r="AH32" s="21" t="str">
        <f>IF(VLOOKUP(B32,'[1]Рабочий вариант'!$B$8:$AA$93,17,0)=AG32,"СОВПАЛ",VLOOKUP(B32,'[1]Рабочий вариант'!$B$8:$AA$93,17,0))</f>
        <v>нет</v>
      </c>
      <c r="AI32" s="26" t="s">
        <v>89</v>
      </c>
      <c r="AJ32" s="21" t="str">
        <f>IF(VLOOKUP(B32,'[1]Рабочий вариант'!$B$8:$AA$93,18,0)=AI32,"СОВПАЛ",VLOOKUP(B32,'[1]Рабочий вариант'!$B$8:$AA$93,18,0))</f>
        <v>нет</v>
      </c>
      <c r="AK32" s="26" t="s">
        <v>89</v>
      </c>
      <c r="AL32" s="21" t="str">
        <f>IF(VLOOKUP(B32,'[1]Рабочий вариант'!$B$8:$AA$93,19,0)=AK32,"СОВПАЛ",VLOOKUP(B32,'[1]Рабочий вариант'!$B$8:$AA$93,19,0))</f>
        <v>нет</v>
      </c>
      <c r="AM32" s="26" t="s">
        <v>89</v>
      </c>
      <c r="AN32" s="21" t="str">
        <f>IF(VLOOKUP(B32,'[1]Рабочий вариант'!$B$8:$AA$93,20,0)=AM32,"СОВПАЛ",VLOOKUP(B32,'[1]Рабочий вариант'!$B$8:$AA$93,20,0))</f>
        <v>нет</v>
      </c>
      <c r="AO32" s="26" t="s">
        <v>89</v>
      </c>
      <c r="AP32" s="21" t="str">
        <f>IF(VLOOKUP(B32,'[1]Рабочий вариант'!$B$8:$AA$93,21,0)=AO32,"СОВПАЛ",VLOOKUP(B32,'[1]Рабочий вариант'!$B$8:$AA$93,21,0))</f>
        <v>нет</v>
      </c>
      <c r="AQ32" s="26" t="s">
        <v>89</v>
      </c>
      <c r="AR32" s="21" t="str">
        <f>IF(VLOOKUP(B32,'[1]Рабочий вариант'!$B$8:$AA$93,22,0)=AQ32,"СОВПАЛ",VLOOKUP(B32,'[1]Рабочий вариант'!$B$8:$AA$93,22,0))</f>
        <v>нет</v>
      </c>
      <c r="AS32" s="26" t="s">
        <v>89</v>
      </c>
      <c r="AT32" s="21" t="str">
        <f>IF(VLOOKUP(B32,'[1]Рабочий вариант'!$B$8:$AA$93,23,0)=AS32,"СОВПАЛ",VLOOKUP(B32,'[1]Рабочий вариант'!$B$8:$AA$93,23,0))</f>
        <v>нет</v>
      </c>
      <c r="AU32" s="26" t="s">
        <v>89</v>
      </c>
      <c r="AV32" s="21" t="str">
        <f>IF(VLOOKUP(B32,'[1]Рабочий вариант'!$B$8:$AA$93,24,0)=AU32,"СОВПАЛ",VLOOKUP(B32,'[1]Рабочий вариант'!$B$8:$AA$93,24,0))</f>
        <v>нет</v>
      </c>
      <c r="AW32" s="26" t="s">
        <v>89</v>
      </c>
      <c r="AX32" s="21" t="str">
        <f>IF(VLOOKUP(B32,'[1]Рабочий вариант'!$B$8:$AA$93,25,0)=AW32,"СОВПАЛ",VLOOKUP(B32,'[1]Рабочий вариант'!$B$8:$AA$93,25,0))</f>
        <v>нет</v>
      </c>
      <c r="AY32" s="26" t="s">
        <v>89</v>
      </c>
      <c r="AZ32" s="21" t="str">
        <f>IF(VLOOKUP(B32,'[1]Рабочий вариант'!$B$8:$AA$93,26,0)=AY32,"СОВПАЛ",VLOOKUP(B32,'[1]Рабочий вариант'!$B$8:$AA$93,26,0))</f>
        <v>нет</v>
      </c>
      <c r="BA32" s="52">
        <f t="shared" si="0"/>
        <v>6</v>
      </c>
    </row>
    <row r="33" spans="1:53" ht="18.75">
      <c r="A33" s="13">
        <v>26</v>
      </c>
      <c r="B33" s="12" t="s">
        <v>42</v>
      </c>
      <c r="C33" s="23" t="s">
        <v>85</v>
      </c>
      <c r="D33" s="23" t="str">
        <f>IF(VLOOKUP(B33,'[1]Рабочий вариант'!$B$8:$AA$93,2,0)=C33,"СОВПАЛ",VLOOKUP(B33,'[1]Рабочий вариант'!$B$8:$AA$93,2,0))</f>
        <v>нет</v>
      </c>
      <c r="E33" s="27">
        <v>80</v>
      </c>
      <c r="F33" s="27" t="str">
        <f>IF(VLOOKUP(B33,'[1]Рабочий вариант'!$B$8:$AA$93,3,0)=E33,"СОВПАЛ",VLOOKUP(B33,'[1]Рабочий вариант'!$B$8:$AA$93,3,0))</f>
        <v>нет</v>
      </c>
      <c r="G33" s="27">
        <v>85</v>
      </c>
      <c r="H33" s="27" t="str">
        <f>IF(VLOOKUP(B33,'[1]Рабочий вариант'!$B$8:$AA$93,4,0)=G33,"СОВПАЛ",VLOOKUP(B33,'[1]Рабочий вариант'!$B$8:$AA$93,4,0))</f>
        <v>нет</v>
      </c>
      <c r="I33" s="27">
        <v>90</v>
      </c>
      <c r="J33" s="27" t="str">
        <f>IF(VLOOKUP(B33,'[1]Рабочий вариант'!$B$8:$AA$93,5,0)=I33,"СОВПАЛ",VLOOKUP(B33,'[1]Рабочий вариант'!$B$8:$AA$93,5,0))</f>
        <v>нет</v>
      </c>
      <c r="K33" s="27">
        <v>84</v>
      </c>
      <c r="L33" s="27" t="str">
        <f>IF(VLOOKUP(B33,'[1]Рабочий вариант'!$B$8:$AA$93,6,0)=K33,"СОВПАЛ",VLOOKUP(B33,'[1]Рабочий вариант'!$B$8:$AA$93,6,0))</f>
        <v>нет</v>
      </c>
      <c r="M33" s="27">
        <v>89</v>
      </c>
      <c r="N33" s="27" t="str">
        <f>IF(VLOOKUP(B33,'[1]Рабочий вариант'!$B$8:$AA$93,7,0)=M33,"СОВПАЛ",VLOOKUP(B33,'[1]Рабочий вариант'!$B$8:$AA$93,7,0))</f>
        <v>нет</v>
      </c>
      <c r="O33" s="27">
        <v>94</v>
      </c>
      <c r="P33" s="27" t="str">
        <f>IF(VLOOKUP(B33,'[1]Рабочий вариант'!$B$8:$AA$93,8,0)=O33,"СОВПАЛ",VLOOKUP(B33,'[1]Рабочий вариант'!$B$8:$AA$93,8,0))</f>
        <v>нет</v>
      </c>
      <c r="Q33" s="27">
        <v>100</v>
      </c>
      <c r="R33" s="27" t="str">
        <f>IF(VLOOKUP(B33,'[1]Рабочий вариант'!$B$8:$AA$93,9,0)=Q33,"СОВПАЛ",VLOOKUP(B33,'[1]Рабочий вариант'!$B$8:$AA$93,9,0))</f>
        <v>нет</v>
      </c>
      <c r="S33" s="27">
        <v>100</v>
      </c>
      <c r="T33" s="27" t="str">
        <f>IF(VLOOKUP(B33,'[1]Рабочий вариант'!$B$8:$AA$93,10,0)=S33,"СОВПАЛ",VLOOKUP(B33,'[1]Рабочий вариант'!$B$8:$AA$93,10,0))</f>
        <v>нет</v>
      </c>
      <c r="U33" s="27">
        <v>100</v>
      </c>
      <c r="V33" s="27" t="str">
        <f>IF(VLOOKUP(B33,'[1]Рабочий вариант'!$B$8:$AA$93,11,0)=U33,"СОВПАЛ",VLOOKUP(B33,'[1]Рабочий вариант'!$B$8:$AA$93,11,0))</f>
        <v>нет</v>
      </c>
      <c r="W33" s="21">
        <v>15</v>
      </c>
      <c r="X33" s="21" t="str">
        <f>IF(VLOOKUP(B33,'[1]Рабочий вариант'!$B$8:$AA$93,12,0)=W33,"СОВПАЛ",VLOOKUP(B33,'[1]Рабочий вариант'!$B$8:$AA$93,12,0))</f>
        <v>нет</v>
      </c>
      <c r="Y33" s="21">
        <v>20</v>
      </c>
      <c r="Z33" s="21" t="str">
        <f>IF(VLOOKUP(B33,'[1]Рабочий вариант'!$B$8:$AA$93,13,0)=Y33,"СОВПАЛ",VLOOKUP(B33,'[1]Рабочий вариант'!$B$8:$AA$93,13,0))</f>
        <v>нет</v>
      </c>
      <c r="AA33" s="21">
        <v>25</v>
      </c>
      <c r="AB33" s="21" t="str">
        <f>IF(VLOOKUP(B33,'[1]Рабочий вариант'!$B$8:$AA$93,14,0)=AA33,"СОВПАЛ",VLOOKUP(B33,'[1]Рабочий вариант'!$B$8:$AA$93,14,0))</f>
        <v>нет</v>
      </c>
      <c r="AC33" s="21">
        <v>40.4</v>
      </c>
      <c r="AD33" s="21" t="str">
        <f>IF(VLOOKUP(B33,'[1]Рабочий вариант'!$B$8:$AA$93,15,0)=AC33,"СОВПАЛ",VLOOKUP(B33,'[1]Рабочий вариант'!$B$8:$AA$93,15,0))</f>
        <v>нет</v>
      </c>
      <c r="AE33" s="21">
        <v>40.6</v>
      </c>
      <c r="AF33" s="21" t="str">
        <f>IF(VLOOKUP(B33,'[1]Рабочий вариант'!$B$8:$AA$93,16,0)=AE33,"СОВПАЛ",VLOOKUP(B33,'[1]Рабочий вариант'!$B$8:$AA$93,16,0))</f>
        <v>нет</v>
      </c>
      <c r="AG33" s="21">
        <v>40.799999999999997</v>
      </c>
      <c r="AH33" s="21" t="str">
        <f>IF(VLOOKUP(B33,'[1]Рабочий вариант'!$B$8:$AA$93,17,0)=AG33,"СОВПАЛ",VLOOKUP(B33,'[1]Рабочий вариант'!$B$8:$AA$93,17,0))</f>
        <v>нет</v>
      </c>
      <c r="AI33" s="21">
        <v>70</v>
      </c>
      <c r="AJ33" s="21" t="str">
        <f>IF(VLOOKUP(B33,'[1]Рабочий вариант'!$B$8:$AA$93,18,0)=AI33,"СОВПАЛ",VLOOKUP(B33,'[1]Рабочий вариант'!$B$8:$AA$93,18,0))</f>
        <v>нет</v>
      </c>
      <c r="AK33" s="21">
        <v>72</v>
      </c>
      <c r="AL33" s="21" t="str">
        <f>IF(VLOOKUP(B33,'[1]Рабочий вариант'!$B$8:$AA$93,19,0)=AK33,"СОВПАЛ",VLOOKUP(B33,'[1]Рабочий вариант'!$B$8:$AA$93,19,0))</f>
        <v>нет</v>
      </c>
      <c r="AM33" s="21">
        <v>74</v>
      </c>
      <c r="AN33" s="21" t="str">
        <f>IF(VLOOKUP(B33,'[1]Рабочий вариант'!$B$8:$AA$93,20,0)=AM33,"СОВПАЛ",VLOOKUP(B33,'[1]Рабочий вариант'!$B$8:$AA$93,20,0))</f>
        <v>нет</v>
      </c>
      <c r="AO33" s="21">
        <v>89</v>
      </c>
      <c r="AP33" s="21" t="str">
        <f>IF(VLOOKUP(B33,'[1]Рабочий вариант'!$B$8:$AA$93,21,0)=AO33,"СОВПАЛ",VLOOKUP(B33,'[1]Рабочий вариант'!$B$8:$AA$93,21,0))</f>
        <v>нет</v>
      </c>
      <c r="AQ33" s="21">
        <v>89</v>
      </c>
      <c r="AR33" s="21" t="str">
        <f>IF(VLOOKUP(B33,'[1]Рабочий вариант'!$B$8:$AA$93,22,0)=AQ33,"СОВПАЛ",VLOOKUP(B33,'[1]Рабочий вариант'!$B$8:$AA$93,22,0))</f>
        <v>нет</v>
      </c>
      <c r="AS33" s="21">
        <v>89</v>
      </c>
      <c r="AT33" s="21" t="str">
        <f>IF(VLOOKUP(B33,'[1]Рабочий вариант'!$B$8:$AA$93,23,0)=AS33,"СОВПАЛ",VLOOKUP(B33,'[1]Рабочий вариант'!$B$8:$AA$93,23,0))</f>
        <v>нет</v>
      </c>
      <c r="AU33" s="21">
        <v>67.7</v>
      </c>
      <c r="AV33" s="21" t="str">
        <f>IF(VLOOKUP(B33,'[1]Рабочий вариант'!$B$8:$AA$93,24,0)=AU33,"СОВПАЛ",VLOOKUP(B33,'[1]Рабочий вариант'!$B$8:$AA$93,24,0))</f>
        <v>нет</v>
      </c>
      <c r="AW33" s="21">
        <v>70.900000000000006</v>
      </c>
      <c r="AX33" s="21" t="str">
        <f>IF(VLOOKUP(B33,'[1]Рабочий вариант'!$B$8:$AA$93,25,0)=AW33,"СОВПАЛ",VLOOKUP(B33,'[1]Рабочий вариант'!$B$8:$AA$93,25,0))</f>
        <v>нет</v>
      </c>
      <c r="AY33" s="21">
        <v>74</v>
      </c>
      <c r="AZ33" s="21" t="str">
        <f>IF(VLOOKUP(B33,'[1]Рабочий вариант'!$B$8:$AA$93,26,0)=AY33,"СОВПАЛ",VLOOKUP(B33,'[1]Рабочий вариант'!$B$8:$AA$93,26,0))</f>
        <v>нет</v>
      </c>
      <c r="BA33" s="52">
        <f t="shared" si="0"/>
        <v>0</v>
      </c>
    </row>
    <row r="34" spans="1:53" ht="18.75">
      <c r="A34" s="11">
        <v>27</v>
      </c>
      <c r="B34" s="12" t="s">
        <v>43</v>
      </c>
      <c r="C34" s="23" t="s">
        <v>85</v>
      </c>
      <c r="D34" s="23" t="str">
        <f>IF(VLOOKUP(B34,'[1]Рабочий вариант'!$B$8:$AA$93,2,0)=C34,"СОВПАЛ",VLOOKUP(B34,'[1]Рабочий вариант'!$B$8:$AA$93,2,0))</f>
        <v>СОВПАЛ</v>
      </c>
      <c r="E34" s="27">
        <v>80</v>
      </c>
      <c r="F34" s="27" t="str">
        <f>IF(VLOOKUP(B34,'[1]Рабочий вариант'!$B$8:$AA$93,3,0)=E34,"СОВПАЛ",VLOOKUP(B34,'[1]Рабочий вариант'!$B$8:$AA$93,3,0))</f>
        <v>СОВПАЛ</v>
      </c>
      <c r="G34" s="27">
        <v>85</v>
      </c>
      <c r="H34" s="27" t="str">
        <f>IF(VLOOKUP(B34,'[1]Рабочий вариант'!$B$8:$AA$93,4,0)=G34,"СОВПАЛ",VLOOKUP(B34,'[1]Рабочий вариант'!$B$8:$AA$93,4,0))</f>
        <v>СОВПАЛ</v>
      </c>
      <c r="I34" s="27">
        <v>90</v>
      </c>
      <c r="J34" s="27" t="str">
        <f>IF(VLOOKUP(B34,'[1]Рабочий вариант'!$B$8:$AA$93,5,0)=I34,"СОВПАЛ",VLOOKUP(B34,'[1]Рабочий вариант'!$B$8:$AA$93,5,0))</f>
        <v>СОВПАЛ</v>
      </c>
      <c r="K34" s="27">
        <v>84</v>
      </c>
      <c r="L34" s="27" t="str">
        <f>IF(VLOOKUP(B34,'[1]Рабочий вариант'!$B$8:$AA$93,6,0)=K34,"СОВПАЛ",VLOOKUP(B34,'[1]Рабочий вариант'!$B$8:$AA$93,6,0))</f>
        <v>СОВПАЛ</v>
      </c>
      <c r="M34" s="27">
        <v>89</v>
      </c>
      <c r="N34" s="27" t="str">
        <f>IF(VLOOKUP(B34,'[1]Рабочий вариант'!$B$8:$AA$93,7,0)=M34,"СОВПАЛ",VLOOKUP(B34,'[1]Рабочий вариант'!$B$8:$AA$93,7,0))</f>
        <v>СОВПАЛ</v>
      </c>
      <c r="O34" s="27">
        <v>94</v>
      </c>
      <c r="P34" s="27" t="str">
        <f>IF(VLOOKUP(B34,'[1]Рабочий вариант'!$B$8:$AA$93,8,0)=O34,"СОВПАЛ",VLOOKUP(B34,'[1]Рабочий вариант'!$B$8:$AA$93,8,0))</f>
        <v>СОВПАЛ</v>
      </c>
      <c r="Q34" s="27">
        <v>66</v>
      </c>
      <c r="R34" s="27" t="str">
        <f>IF(VLOOKUP(B34,'[1]Рабочий вариант'!$B$8:$AA$93,9,0)=Q34,"СОВПАЛ",VLOOKUP(B34,'[1]Рабочий вариант'!$B$8:$AA$93,9,0))</f>
        <v>СОВПАЛ</v>
      </c>
      <c r="S34" s="27">
        <v>84</v>
      </c>
      <c r="T34" s="27" t="str">
        <f>IF(VLOOKUP(B34,'[1]Рабочий вариант'!$B$8:$AA$93,10,0)=S34,"СОВПАЛ",VLOOKUP(B34,'[1]Рабочий вариант'!$B$8:$AA$93,10,0))</f>
        <v>СОВПАЛ</v>
      </c>
      <c r="U34" s="27">
        <v>100</v>
      </c>
      <c r="V34" s="27" t="str">
        <f>IF(VLOOKUP(B34,'[1]Рабочий вариант'!$B$8:$AA$93,11,0)=U34,"СОВПАЛ",VLOOKUP(B34,'[1]Рабочий вариант'!$B$8:$AA$93,11,0))</f>
        <v>СОВПАЛ</v>
      </c>
      <c r="W34" s="21">
        <v>115</v>
      </c>
      <c r="X34" s="21" t="str">
        <f>IF(VLOOKUP(B34,'[1]Рабочий вариант'!$B$8:$AA$93,12,0)=W34,"СОВПАЛ",VLOOKUP(B34,'[1]Рабочий вариант'!$B$8:$AA$93,12,0))</f>
        <v>СОВПАЛ</v>
      </c>
      <c r="Y34" s="21">
        <v>135</v>
      </c>
      <c r="Z34" s="21" t="str">
        <f>IF(VLOOKUP(B34,'[1]Рабочий вариант'!$B$8:$AA$93,13,0)=Y34,"СОВПАЛ",VLOOKUP(B34,'[1]Рабочий вариант'!$B$8:$AA$93,13,0))</f>
        <v>СОВПАЛ</v>
      </c>
      <c r="AA34" s="21">
        <v>160</v>
      </c>
      <c r="AB34" s="21" t="str">
        <f>IF(VLOOKUP(B34,'[1]Рабочий вариант'!$B$8:$AA$93,14,0)=AA34,"СОВПАЛ",VLOOKUP(B34,'[1]Рабочий вариант'!$B$8:$AA$93,14,0))</f>
        <v>СОВПАЛ</v>
      </c>
      <c r="AC34" s="21">
        <v>40.4</v>
      </c>
      <c r="AD34" s="21" t="str">
        <f>IF(VLOOKUP(B34,'[1]Рабочий вариант'!$B$8:$AA$93,15,0)=AC34,"СОВПАЛ",VLOOKUP(B34,'[1]Рабочий вариант'!$B$8:$AA$93,15,0))</f>
        <v>СОВПАЛ</v>
      </c>
      <c r="AE34" s="21">
        <v>40.6</v>
      </c>
      <c r="AF34" s="21" t="str">
        <f>IF(VLOOKUP(B34,'[1]Рабочий вариант'!$B$8:$AA$93,16,0)=AE34,"СОВПАЛ",VLOOKUP(B34,'[1]Рабочий вариант'!$B$8:$AA$93,16,0))</f>
        <v>СОВПАЛ</v>
      </c>
      <c r="AG34" s="21">
        <v>40.799999999999997</v>
      </c>
      <c r="AH34" s="21" t="str">
        <f>IF(VLOOKUP(B34,'[1]Рабочий вариант'!$B$8:$AA$93,17,0)=AG34,"СОВПАЛ",VLOOKUP(B34,'[1]Рабочий вариант'!$B$8:$AA$93,17,0))</f>
        <v>СОВПАЛ</v>
      </c>
      <c r="AI34" s="21">
        <v>40</v>
      </c>
      <c r="AJ34" s="21" t="str">
        <f>IF(VLOOKUP(B34,'[1]Рабочий вариант'!$B$8:$AA$93,18,0)=AI34,"СОВПАЛ",VLOOKUP(B34,'[1]Рабочий вариант'!$B$8:$AA$93,18,0))</f>
        <v>СОВПАЛ</v>
      </c>
      <c r="AK34" s="21">
        <v>50</v>
      </c>
      <c r="AL34" s="21" t="str">
        <f>IF(VLOOKUP(B34,'[1]Рабочий вариант'!$B$8:$AA$93,19,0)=AK34,"СОВПАЛ",VLOOKUP(B34,'[1]Рабочий вариант'!$B$8:$AA$93,19,0))</f>
        <v>СОВПАЛ</v>
      </c>
      <c r="AM34" s="21">
        <v>70</v>
      </c>
      <c r="AN34" s="21" t="str">
        <f>IF(VLOOKUP(B34,'[1]Рабочий вариант'!$B$8:$AA$93,20,0)=AM34,"СОВПАЛ",VLOOKUP(B34,'[1]Рабочий вариант'!$B$8:$AA$93,20,0))</f>
        <v>СОВПАЛ</v>
      </c>
      <c r="AO34" s="21">
        <v>57</v>
      </c>
      <c r="AP34" s="21" t="str">
        <f>IF(VLOOKUP(B34,'[1]Рабочий вариант'!$B$8:$AA$93,21,0)=AO34,"СОВПАЛ",VLOOKUP(B34,'[1]Рабочий вариант'!$B$8:$AA$93,21,0))</f>
        <v>СОВПАЛ</v>
      </c>
      <c r="AQ34" s="21">
        <v>58</v>
      </c>
      <c r="AR34" s="21" t="str">
        <f>IF(VLOOKUP(B34,'[1]Рабочий вариант'!$B$8:$AA$93,22,0)=AQ34,"СОВПАЛ",VLOOKUP(B34,'[1]Рабочий вариант'!$B$8:$AA$93,22,0))</f>
        <v>СОВПАЛ</v>
      </c>
      <c r="AS34" s="21">
        <v>59</v>
      </c>
      <c r="AT34" s="21" t="str">
        <f>IF(VLOOKUP(B34,'[1]Рабочий вариант'!$B$8:$AA$93,23,0)=AS34,"СОВПАЛ",VLOOKUP(B34,'[1]Рабочий вариант'!$B$8:$AA$93,23,0))</f>
        <v>СОВПАЛ</v>
      </c>
      <c r="AU34" s="21">
        <v>82</v>
      </c>
      <c r="AV34" s="21" t="str">
        <f>IF(VLOOKUP(B34,'[1]Рабочий вариант'!$B$8:$AA$93,24,0)=AU34,"СОВПАЛ",VLOOKUP(B34,'[1]Рабочий вариант'!$B$8:$AA$93,24,0))</f>
        <v>СОВПАЛ</v>
      </c>
      <c r="AW34" s="21">
        <v>84</v>
      </c>
      <c r="AX34" s="21" t="str">
        <f>IF(VLOOKUP(B34,'[1]Рабочий вариант'!$B$8:$AA$93,25,0)=AW34,"СОВПАЛ",VLOOKUP(B34,'[1]Рабочий вариант'!$B$8:$AA$93,25,0))</f>
        <v>СОВПАЛ</v>
      </c>
      <c r="AY34" s="21">
        <v>85</v>
      </c>
      <c r="AZ34" s="21" t="str">
        <f>IF(VLOOKUP(B34,'[1]Рабочий вариант'!$B$8:$AA$93,26,0)=AY34,"СОВПАЛ",VLOOKUP(B34,'[1]Рабочий вариант'!$B$8:$AA$93,26,0))</f>
        <v>СОВПАЛ</v>
      </c>
      <c r="BA34" s="52">
        <f t="shared" si="0"/>
        <v>25</v>
      </c>
    </row>
    <row r="35" spans="1:53" ht="18.75">
      <c r="A35" s="13">
        <v>28</v>
      </c>
      <c r="B35" s="12" t="s">
        <v>44</v>
      </c>
      <c r="C35" s="23" t="s">
        <v>85</v>
      </c>
      <c r="D35" s="23" t="str">
        <f>IF(VLOOKUP(B35,'[1]Рабочий вариант'!$B$8:$AA$93,2,0)=C35,"СОВПАЛ",VLOOKUP(B35,'[1]Рабочий вариант'!$B$8:$AA$93,2,0))</f>
        <v>СОВПАЛ</v>
      </c>
      <c r="E35" s="27">
        <v>73.900000000000006</v>
      </c>
      <c r="F35" s="27" t="str">
        <f>IF(VLOOKUP(B35,'[1]Рабочий вариант'!$B$8:$AA$93,3,0)=E35,"СОВПАЛ",VLOOKUP(B35,'[1]Рабочий вариант'!$B$8:$AA$93,3,0))</f>
        <v>СОВПАЛ</v>
      </c>
      <c r="G35" s="27">
        <v>74.900000000000006</v>
      </c>
      <c r="H35" s="27" t="str">
        <f>IF(VLOOKUP(B35,'[1]Рабочий вариант'!$B$8:$AA$93,4,0)=G35,"СОВПАЛ",VLOOKUP(B35,'[1]Рабочий вариант'!$B$8:$AA$93,4,0))</f>
        <v>СОВПАЛ</v>
      </c>
      <c r="I35" s="27">
        <v>75.900000000000006</v>
      </c>
      <c r="J35" s="27" t="str">
        <f>IF(VLOOKUP(B35,'[1]Рабочий вариант'!$B$8:$AA$93,5,0)=I35,"СОВПАЛ",VLOOKUP(B35,'[1]Рабочий вариант'!$B$8:$AA$93,5,0))</f>
        <v>СОВПАЛ</v>
      </c>
      <c r="K35" s="27">
        <v>75.8</v>
      </c>
      <c r="L35" s="27" t="str">
        <f>IF(VLOOKUP(B35,'[1]Рабочий вариант'!$B$8:$AA$93,6,0)=K35,"СОВПАЛ",VLOOKUP(B35,'[1]Рабочий вариант'!$B$8:$AA$93,6,0))</f>
        <v>СОВПАЛ</v>
      </c>
      <c r="M35" s="27">
        <v>76.8</v>
      </c>
      <c r="N35" s="27" t="str">
        <f>IF(VLOOKUP(B35,'[1]Рабочий вариант'!$B$8:$AA$93,7,0)=M35,"СОВПАЛ",VLOOKUP(B35,'[1]Рабочий вариант'!$B$8:$AA$93,7,0))</f>
        <v>СОВПАЛ</v>
      </c>
      <c r="O35" s="27">
        <v>77.8</v>
      </c>
      <c r="P35" s="27" t="str">
        <f>IF(VLOOKUP(B35,'[1]Рабочий вариант'!$B$8:$AA$93,8,0)=O35,"СОВПАЛ",VLOOKUP(B35,'[1]Рабочий вариант'!$B$8:$AA$93,8,0))</f>
        <v>СОВПАЛ</v>
      </c>
      <c r="Q35" s="27">
        <v>84</v>
      </c>
      <c r="R35" s="27" t="str">
        <f>IF(VLOOKUP(B35,'[1]Рабочий вариант'!$B$8:$AA$93,9,0)=Q35,"СОВПАЛ",VLOOKUP(B35,'[1]Рабочий вариант'!$B$8:$AA$93,9,0))</f>
        <v>СОВПАЛ</v>
      </c>
      <c r="S35" s="27">
        <v>100</v>
      </c>
      <c r="T35" s="27" t="str">
        <f>IF(VLOOKUP(B35,'[1]Рабочий вариант'!$B$8:$AA$93,10,0)=S35,"СОВПАЛ",VLOOKUP(B35,'[1]Рабочий вариант'!$B$8:$AA$93,10,0))</f>
        <v>СОВПАЛ</v>
      </c>
      <c r="U35" s="27">
        <v>100</v>
      </c>
      <c r="V35" s="27" t="str">
        <f>IF(VLOOKUP(B35,'[1]Рабочий вариант'!$B$8:$AA$93,11,0)=U35,"СОВПАЛ",VLOOKUP(B35,'[1]Рабочий вариант'!$B$8:$AA$93,11,0))</f>
        <v>СОВПАЛ</v>
      </c>
      <c r="W35" s="21">
        <v>119</v>
      </c>
      <c r="X35" s="21" t="str">
        <f>IF(VLOOKUP(B35,'[1]Рабочий вариант'!$B$8:$AA$93,12,0)=W35,"СОВПАЛ",VLOOKUP(B35,'[1]Рабочий вариант'!$B$8:$AA$93,12,0))</f>
        <v>СОВПАЛ</v>
      </c>
      <c r="Y35" s="21">
        <v>123</v>
      </c>
      <c r="Z35" s="21" t="str">
        <f>IF(VLOOKUP(B35,'[1]Рабочий вариант'!$B$8:$AA$93,13,0)=Y35,"СОВПАЛ",VLOOKUP(B35,'[1]Рабочий вариант'!$B$8:$AA$93,13,0))</f>
        <v>СОВПАЛ</v>
      </c>
      <c r="AA35" s="21">
        <v>127</v>
      </c>
      <c r="AB35" s="21" t="str">
        <f>IF(VLOOKUP(B35,'[1]Рабочий вариант'!$B$8:$AA$93,14,0)=AA35,"СОВПАЛ",VLOOKUP(B35,'[1]Рабочий вариант'!$B$8:$AA$93,14,0))</f>
        <v>СОВПАЛ</v>
      </c>
      <c r="AC35" s="21">
        <v>44.7</v>
      </c>
      <c r="AD35" s="21" t="str">
        <f>IF(VLOOKUP(B35,'[1]Рабочий вариант'!$B$8:$AA$93,15,0)=AC35,"СОВПАЛ",VLOOKUP(B35,'[1]Рабочий вариант'!$B$8:$AA$93,15,0))</f>
        <v>СОВПАЛ</v>
      </c>
      <c r="AE35" s="21">
        <v>47</v>
      </c>
      <c r="AF35" s="21" t="str">
        <f>IF(VLOOKUP(B35,'[1]Рабочий вариант'!$B$8:$AA$93,16,0)=AE35,"СОВПАЛ",VLOOKUP(B35,'[1]Рабочий вариант'!$B$8:$AA$93,16,0))</f>
        <v>СОВПАЛ</v>
      </c>
      <c r="AG35" s="21">
        <v>49.4</v>
      </c>
      <c r="AH35" s="21" t="str">
        <f>IF(VLOOKUP(B35,'[1]Рабочий вариант'!$B$8:$AA$93,17,0)=AG35,"СОВПАЛ",VLOOKUP(B35,'[1]Рабочий вариант'!$B$8:$AA$93,17,0))</f>
        <v>СОВПАЛ</v>
      </c>
      <c r="AI35" s="21">
        <v>100</v>
      </c>
      <c r="AJ35" s="21" t="str">
        <f>IF(VLOOKUP(B35,'[1]Рабочий вариант'!$B$8:$AA$93,18,0)=AI35,"СОВПАЛ",VLOOKUP(B35,'[1]Рабочий вариант'!$B$8:$AA$93,18,0))</f>
        <v>СОВПАЛ</v>
      </c>
      <c r="AK35" s="21">
        <v>100</v>
      </c>
      <c r="AL35" s="21" t="str">
        <f>IF(VLOOKUP(B35,'[1]Рабочий вариант'!$B$8:$AA$93,19,0)=AK35,"СОВПАЛ",VLOOKUP(B35,'[1]Рабочий вариант'!$B$8:$AA$93,19,0))</f>
        <v>СОВПАЛ</v>
      </c>
      <c r="AM35" s="21">
        <v>100</v>
      </c>
      <c r="AN35" s="21" t="str">
        <f>IF(VLOOKUP(B35,'[1]Рабочий вариант'!$B$8:$AA$93,20,0)=AM35,"СОВПАЛ",VLOOKUP(B35,'[1]Рабочий вариант'!$B$8:$AA$93,20,0))</f>
        <v>СОВПАЛ</v>
      </c>
      <c r="AO35" s="21">
        <v>100</v>
      </c>
      <c r="AP35" s="21" t="str">
        <f>IF(VLOOKUP(B35,'[1]Рабочий вариант'!$B$8:$AA$93,21,0)=AO35,"СОВПАЛ",VLOOKUP(B35,'[1]Рабочий вариант'!$B$8:$AA$93,21,0))</f>
        <v>СОВПАЛ</v>
      </c>
      <c r="AQ35" s="21">
        <v>100</v>
      </c>
      <c r="AR35" s="21" t="str">
        <f>IF(VLOOKUP(B35,'[1]Рабочий вариант'!$B$8:$AA$93,22,0)=AQ35,"СОВПАЛ",VLOOKUP(B35,'[1]Рабочий вариант'!$B$8:$AA$93,22,0))</f>
        <v>СОВПАЛ</v>
      </c>
      <c r="AS35" s="21">
        <v>100</v>
      </c>
      <c r="AT35" s="21" t="str">
        <f>IF(VLOOKUP(B35,'[1]Рабочий вариант'!$B$8:$AA$93,23,0)=AS35,"СОВПАЛ",VLOOKUP(B35,'[1]Рабочий вариант'!$B$8:$AA$93,23,0))</f>
        <v>СОВПАЛ</v>
      </c>
      <c r="AU35" s="21">
        <v>75</v>
      </c>
      <c r="AV35" s="21" t="str">
        <f>IF(VLOOKUP(B35,'[1]Рабочий вариант'!$B$8:$AA$93,24,0)=AU35,"СОВПАЛ",VLOOKUP(B35,'[1]Рабочий вариант'!$B$8:$AA$93,24,0))</f>
        <v>СОВПАЛ</v>
      </c>
      <c r="AW35" s="21">
        <v>78</v>
      </c>
      <c r="AX35" s="21" t="str">
        <f>IF(VLOOKUP(B35,'[1]Рабочий вариант'!$B$8:$AA$93,25,0)=AW35,"СОВПАЛ",VLOOKUP(B35,'[1]Рабочий вариант'!$B$8:$AA$93,25,0))</f>
        <v>СОВПАЛ</v>
      </c>
      <c r="AY35" s="21">
        <v>80</v>
      </c>
      <c r="AZ35" s="21" t="str">
        <f>IF(VLOOKUP(B35,'[1]Рабочий вариант'!$B$8:$AA$93,26,0)=AY35,"СОВПАЛ",VLOOKUP(B35,'[1]Рабочий вариант'!$B$8:$AA$93,26,0))</f>
        <v>СОВПАЛ</v>
      </c>
      <c r="BA35" s="52">
        <f t="shared" si="0"/>
        <v>25</v>
      </c>
    </row>
    <row r="36" spans="1:53" ht="18.75">
      <c r="A36" s="11">
        <v>29</v>
      </c>
      <c r="B36" s="14" t="s">
        <v>45</v>
      </c>
      <c r="C36" s="23" t="s">
        <v>85</v>
      </c>
      <c r="D36" s="23" t="str">
        <f>IF(VLOOKUP(B36,'[1]Рабочий вариант'!$B$8:$AA$93,2,0)=C36,"СОВПАЛ",VLOOKUP(B36,'[1]Рабочий вариант'!$B$8:$AA$93,2,0))</f>
        <v>СОВПАЛ</v>
      </c>
      <c r="E36" s="27">
        <v>73.900000000000006</v>
      </c>
      <c r="F36" s="27" t="str">
        <f>IF(VLOOKUP(B36,'[1]Рабочий вариант'!$B$8:$AA$93,3,0)=E36,"СОВПАЛ",VLOOKUP(B36,'[1]Рабочий вариант'!$B$8:$AA$93,3,0))</f>
        <v>СОВПАЛ</v>
      </c>
      <c r="G36" s="27">
        <v>74.900000000000006</v>
      </c>
      <c r="H36" s="27" t="str">
        <f>IF(VLOOKUP(B36,'[1]Рабочий вариант'!$B$8:$AA$93,4,0)=G36,"СОВПАЛ",VLOOKUP(B36,'[1]Рабочий вариант'!$B$8:$AA$93,4,0))</f>
        <v>СОВПАЛ</v>
      </c>
      <c r="I36" s="27">
        <v>75</v>
      </c>
      <c r="J36" s="27" t="str">
        <f>IF(VLOOKUP(B36,'[1]Рабочий вариант'!$B$8:$AA$93,5,0)=I36,"СОВПАЛ",VLOOKUP(B36,'[1]Рабочий вариант'!$B$8:$AA$93,5,0))</f>
        <v>СОВПАЛ</v>
      </c>
      <c r="K36" s="27">
        <v>75.8</v>
      </c>
      <c r="L36" s="27" t="str">
        <f>IF(VLOOKUP(B36,'[1]Рабочий вариант'!$B$8:$AA$93,6,0)=K36,"СОВПАЛ",VLOOKUP(B36,'[1]Рабочий вариант'!$B$8:$AA$93,6,0))</f>
        <v>СОВПАЛ</v>
      </c>
      <c r="M36" s="27">
        <v>76.8</v>
      </c>
      <c r="N36" s="27" t="str">
        <f>IF(VLOOKUP(B36,'[1]Рабочий вариант'!$B$8:$AA$93,7,0)=M36,"СОВПАЛ",VLOOKUP(B36,'[1]Рабочий вариант'!$B$8:$AA$93,7,0))</f>
        <v>СОВПАЛ</v>
      </c>
      <c r="O36" s="27">
        <v>77</v>
      </c>
      <c r="P36" s="27" t="str">
        <f>IF(VLOOKUP(B36,'[1]Рабочий вариант'!$B$8:$AA$93,8,0)=O36,"СОВПАЛ",VLOOKUP(B36,'[1]Рабочий вариант'!$B$8:$AA$93,8,0))</f>
        <v>СОВПАЛ</v>
      </c>
      <c r="Q36" s="27">
        <v>100</v>
      </c>
      <c r="R36" s="27" t="str">
        <f>IF(VLOOKUP(B36,'[1]Рабочий вариант'!$B$8:$AA$93,9,0)=Q36,"СОВПАЛ",VLOOKUP(B36,'[1]Рабочий вариант'!$B$8:$AA$93,9,0))</f>
        <v>-</v>
      </c>
      <c r="S36" s="27">
        <v>100</v>
      </c>
      <c r="T36" s="27" t="str">
        <f>IF(VLOOKUP(B36,'[1]Рабочий вариант'!$B$8:$AA$93,10,0)=S36,"СОВПАЛ",VLOOKUP(B36,'[1]Рабочий вариант'!$B$8:$AA$93,10,0))</f>
        <v>-</v>
      </c>
      <c r="U36" s="27">
        <v>100</v>
      </c>
      <c r="V36" s="27" t="str">
        <f>IF(VLOOKUP(B36,'[1]Рабочий вариант'!$B$8:$AA$93,11,0)=U36,"СОВПАЛ",VLOOKUP(B36,'[1]Рабочий вариант'!$B$8:$AA$93,11,0))</f>
        <v>-</v>
      </c>
      <c r="W36" s="21">
        <v>8</v>
      </c>
      <c r="X36" s="21" t="str">
        <f>IF(VLOOKUP(B36,'[1]Рабочий вариант'!$B$8:$AA$93,12,0)=W36,"СОВПАЛ",VLOOKUP(B36,'[1]Рабочий вариант'!$B$8:$AA$93,12,0))</f>
        <v>-</v>
      </c>
      <c r="Y36" s="21">
        <v>9</v>
      </c>
      <c r="Z36" s="21" t="str">
        <f>IF(VLOOKUP(B36,'[1]Рабочий вариант'!$B$8:$AA$93,13,0)=Y36,"СОВПАЛ",VLOOKUP(B36,'[1]Рабочий вариант'!$B$8:$AA$93,13,0))</f>
        <v>-</v>
      </c>
      <c r="AA36" s="21">
        <v>10</v>
      </c>
      <c r="AB36" s="21" t="str">
        <f>IF(VLOOKUP(B36,'[1]Рабочий вариант'!$B$8:$AA$93,14,0)=AA36,"СОВПАЛ",VLOOKUP(B36,'[1]Рабочий вариант'!$B$8:$AA$93,14,0))</f>
        <v>-</v>
      </c>
      <c r="AC36" s="21">
        <v>44.7</v>
      </c>
      <c r="AD36" s="21" t="str">
        <f>IF(VLOOKUP(B36,'[1]Рабочий вариант'!$B$8:$AA$93,15,0)=AC36,"СОВПАЛ",VLOOKUP(B36,'[1]Рабочий вариант'!$B$8:$AA$93,15,0))</f>
        <v>-</v>
      </c>
      <c r="AE36" s="21">
        <v>47</v>
      </c>
      <c r="AF36" s="21" t="str">
        <f>IF(VLOOKUP(B36,'[1]Рабочий вариант'!$B$8:$AA$93,16,0)=AE36,"СОВПАЛ",VLOOKUP(B36,'[1]Рабочий вариант'!$B$8:$AA$93,16,0))</f>
        <v>-</v>
      </c>
      <c r="AG36" s="21">
        <v>47.3</v>
      </c>
      <c r="AH36" s="21" t="str">
        <f>IF(VLOOKUP(B36,'[1]Рабочий вариант'!$B$8:$AA$93,17,0)=AG36,"СОВПАЛ",VLOOKUP(B36,'[1]Рабочий вариант'!$B$8:$AA$93,17,0))</f>
        <v>-</v>
      </c>
      <c r="AI36" s="29">
        <v>37.5</v>
      </c>
      <c r="AJ36" s="21" t="str">
        <f>IF(VLOOKUP(B36,'[1]Рабочий вариант'!$B$8:$AA$93,18,0)=AI36,"СОВПАЛ",VLOOKUP(B36,'[1]Рабочий вариант'!$B$8:$AA$93,18,0))</f>
        <v>СОВПАЛ</v>
      </c>
      <c r="AK36" s="29">
        <v>38</v>
      </c>
      <c r="AL36" s="21" t="str">
        <f>IF(VLOOKUP(B36,'[1]Рабочий вариант'!$B$8:$AA$93,19,0)=AK36,"СОВПАЛ",VLOOKUP(B36,'[1]Рабочий вариант'!$B$8:$AA$93,19,0))</f>
        <v>СОВПАЛ</v>
      </c>
      <c r="AM36" s="29">
        <v>40</v>
      </c>
      <c r="AN36" s="21" t="str">
        <f>IF(VLOOKUP(B36,'[1]Рабочий вариант'!$B$8:$AA$93,20,0)=AM36,"СОВПАЛ",VLOOKUP(B36,'[1]Рабочий вариант'!$B$8:$AA$93,20,0))</f>
        <v>СОВПАЛ</v>
      </c>
      <c r="AO36" s="21">
        <v>56</v>
      </c>
      <c r="AP36" s="21" t="str">
        <f>IF(VLOOKUP(B36,'[1]Рабочий вариант'!$B$8:$AA$93,21,0)=AO36,"СОВПАЛ",VLOOKUP(B36,'[1]Рабочий вариант'!$B$8:$AA$93,21,0))</f>
        <v>СОВПАЛ</v>
      </c>
      <c r="AQ36" s="21">
        <v>56.5</v>
      </c>
      <c r="AR36" s="21" t="str">
        <f>IF(VLOOKUP(B36,'[1]Рабочий вариант'!$B$8:$AA$93,22,0)=AQ36,"СОВПАЛ",VLOOKUP(B36,'[1]Рабочий вариант'!$B$8:$AA$93,22,0))</f>
        <v>СОВПАЛ</v>
      </c>
      <c r="AS36" s="21">
        <v>57</v>
      </c>
      <c r="AT36" s="21" t="str">
        <f>IF(VLOOKUP(B36,'[1]Рабочий вариант'!$B$8:$AA$93,23,0)=AS36,"СОВПАЛ",VLOOKUP(B36,'[1]Рабочий вариант'!$B$8:$AA$93,23,0))</f>
        <v>СОВПАЛ</v>
      </c>
      <c r="AU36" s="21">
        <v>60.5</v>
      </c>
      <c r="AV36" s="21" t="str">
        <f>IF(VLOOKUP(B36,'[1]Рабочий вариант'!$B$8:$AA$93,24,0)=AU36,"СОВПАЛ",VLOOKUP(B36,'[1]Рабочий вариант'!$B$8:$AA$93,24,0))</f>
        <v>СОВПАЛ</v>
      </c>
      <c r="AW36" s="21">
        <v>61</v>
      </c>
      <c r="AX36" s="21" t="str">
        <f>IF(VLOOKUP(B36,'[1]Рабочий вариант'!$B$8:$AA$93,25,0)=AW36,"СОВПАЛ",VLOOKUP(B36,'[1]Рабочий вариант'!$B$8:$AA$93,25,0))</f>
        <v>СОВПАЛ</v>
      </c>
      <c r="AY36" s="21">
        <v>63</v>
      </c>
      <c r="AZ36" s="21" t="str">
        <f>IF(VLOOKUP(B36,'[1]Рабочий вариант'!$B$8:$AA$93,26,0)=AY36,"СОВПАЛ",VLOOKUP(B36,'[1]Рабочий вариант'!$B$8:$AA$93,26,0))</f>
        <v>СОВПАЛ</v>
      </c>
      <c r="BA36" s="52">
        <f t="shared" si="0"/>
        <v>16</v>
      </c>
    </row>
    <row r="37" spans="1:53" ht="18.75">
      <c r="A37" s="13">
        <v>30</v>
      </c>
      <c r="B37" s="14" t="s">
        <v>46</v>
      </c>
      <c r="C37" s="23" t="s">
        <v>85</v>
      </c>
      <c r="D37" s="23" t="str">
        <f>IF(VLOOKUP(B37,'[1]Рабочий вариант'!$B$8:$AA$93,2,0)=C37,"СОВПАЛ",VLOOKUP(B37,'[1]Рабочий вариант'!$B$8:$AA$93,2,0))</f>
        <v>СОВПАЛ</v>
      </c>
      <c r="E37" s="27">
        <v>80</v>
      </c>
      <c r="F37" s="27" t="str">
        <f>IF(VLOOKUP(B37,'[1]Рабочий вариант'!$B$8:$AA$93,3,0)=E37,"СОВПАЛ",VLOOKUP(B37,'[1]Рабочий вариант'!$B$8:$AA$93,3,0))</f>
        <v>СОВПАЛ</v>
      </c>
      <c r="G37" s="27">
        <v>85</v>
      </c>
      <c r="H37" s="27" t="str">
        <f>IF(VLOOKUP(B37,'[1]Рабочий вариант'!$B$8:$AA$93,4,0)=G37,"СОВПАЛ",VLOOKUP(B37,'[1]Рабочий вариант'!$B$8:$AA$93,4,0))</f>
        <v>СОВПАЛ</v>
      </c>
      <c r="I37" s="27">
        <v>90</v>
      </c>
      <c r="J37" s="27" t="str">
        <f>IF(VLOOKUP(B37,'[1]Рабочий вариант'!$B$8:$AA$93,5,0)=I37,"СОВПАЛ",VLOOKUP(B37,'[1]Рабочий вариант'!$B$8:$AA$93,5,0))</f>
        <v>СОВПАЛ</v>
      </c>
      <c r="K37" s="27">
        <v>84</v>
      </c>
      <c r="L37" s="27" t="str">
        <f>IF(VLOOKUP(B37,'[1]Рабочий вариант'!$B$8:$AA$93,6,0)=K37,"СОВПАЛ",VLOOKUP(B37,'[1]Рабочий вариант'!$B$8:$AA$93,6,0))</f>
        <v>СОВПАЛ</v>
      </c>
      <c r="M37" s="27">
        <v>89</v>
      </c>
      <c r="N37" s="27" t="str">
        <f>IF(VLOOKUP(B37,'[1]Рабочий вариант'!$B$8:$AA$93,7,0)=M37,"СОВПАЛ",VLOOKUP(B37,'[1]Рабочий вариант'!$B$8:$AA$93,7,0))</f>
        <v>СОВПАЛ</v>
      </c>
      <c r="O37" s="27">
        <v>94</v>
      </c>
      <c r="P37" s="27" t="str">
        <f>IF(VLOOKUP(B37,'[1]Рабочий вариант'!$B$8:$AA$93,8,0)=O37,"СОВПАЛ",VLOOKUP(B37,'[1]Рабочий вариант'!$B$8:$AA$93,8,0))</f>
        <v>СОВПАЛ</v>
      </c>
      <c r="Q37" s="27">
        <v>70</v>
      </c>
      <c r="R37" s="27" t="str">
        <f>IF(VLOOKUP(B37,'[1]Рабочий вариант'!$B$8:$AA$93,9,0)=Q37,"СОВПАЛ",VLOOKUP(B37,'[1]Рабочий вариант'!$B$8:$AA$93,9,0))</f>
        <v>СОВПАЛ</v>
      </c>
      <c r="S37" s="27">
        <v>75</v>
      </c>
      <c r="T37" s="27" t="str">
        <f>IF(VLOOKUP(B37,'[1]Рабочий вариант'!$B$8:$AA$93,10,0)=S37,"СОВПАЛ",VLOOKUP(B37,'[1]Рабочий вариант'!$B$8:$AA$93,10,0))</f>
        <v>СОВПАЛ</v>
      </c>
      <c r="U37" s="27">
        <v>80</v>
      </c>
      <c r="V37" s="27" t="str">
        <f>IF(VLOOKUP(B37,'[1]Рабочий вариант'!$B$8:$AA$93,11,0)=U37,"СОВПАЛ",VLOOKUP(B37,'[1]Рабочий вариант'!$B$8:$AA$93,11,0))</f>
        <v>СОВПАЛ</v>
      </c>
      <c r="W37" s="21">
        <v>150</v>
      </c>
      <c r="X37" s="21" t="str">
        <f>IF(VLOOKUP(B37,'[1]Рабочий вариант'!$B$8:$AA$93,12,0)=W37,"СОВПАЛ",VLOOKUP(B37,'[1]Рабочий вариант'!$B$8:$AA$93,12,0))</f>
        <v>СОВПАЛ</v>
      </c>
      <c r="Y37" s="21">
        <v>180</v>
      </c>
      <c r="Z37" s="21" t="str">
        <f>IF(VLOOKUP(B37,'[1]Рабочий вариант'!$B$8:$AA$93,13,0)=Y37,"СОВПАЛ",VLOOKUP(B37,'[1]Рабочий вариант'!$B$8:$AA$93,13,0))</f>
        <v>СОВПАЛ</v>
      </c>
      <c r="AA37" s="21">
        <v>210</v>
      </c>
      <c r="AB37" s="21" t="str">
        <f>IF(VLOOKUP(B37,'[1]Рабочий вариант'!$B$8:$AA$93,14,0)=AA37,"СОВПАЛ",VLOOKUP(B37,'[1]Рабочий вариант'!$B$8:$AA$93,14,0))</f>
        <v>СОВПАЛ</v>
      </c>
      <c r="AC37" s="21">
        <v>40.4</v>
      </c>
      <c r="AD37" s="21" t="str">
        <f>IF(VLOOKUP(B37,'[1]Рабочий вариант'!$B$8:$AA$93,15,0)=AC37,"СОВПАЛ",VLOOKUP(B37,'[1]Рабочий вариант'!$B$8:$AA$93,15,0))</f>
        <v>СОВПАЛ</v>
      </c>
      <c r="AE37" s="21">
        <v>40.6</v>
      </c>
      <c r="AF37" s="21" t="str">
        <f>IF(VLOOKUP(B37,'[1]Рабочий вариант'!$B$8:$AA$93,16,0)=AE37,"СОВПАЛ",VLOOKUP(B37,'[1]Рабочий вариант'!$B$8:$AA$93,16,0))</f>
        <v>СОВПАЛ</v>
      </c>
      <c r="AG37" s="21">
        <v>40.799999999999997</v>
      </c>
      <c r="AH37" s="21" t="str">
        <f>IF(VLOOKUP(B37,'[1]Рабочий вариант'!$B$8:$AA$93,17,0)=AG37,"СОВПАЛ",VLOOKUP(B37,'[1]Рабочий вариант'!$B$8:$AA$93,17,0))</f>
        <v>СОВПАЛ</v>
      </c>
      <c r="AI37" s="21">
        <v>95.5</v>
      </c>
      <c r="AJ37" s="21" t="str">
        <f>IF(VLOOKUP(B37,'[1]Рабочий вариант'!$B$8:$AA$93,18,0)=AI37,"СОВПАЛ",VLOOKUP(B37,'[1]Рабочий вариант'!$B$8:$AA$93,18,0))</f>
        <v>СОВПАЛ</v>
      </c>
      <c r="AK37" s="21">
        <v>96</v>
      </c>
      <c r="AL37" s="21" t="str">
        <f>IF(VLOOKUP(B37,'[1]Рабочий вариант'!$B$8:$AA$93,19,0)=AK37,"СОВПАЛ",VLOOKUP(B37,'[1]Рабочий вариант'!$B$8:$AA$93,19,0))</f>
        <v>СОВПАЛ</v>
      </c>
      <c r="AM37" s="21">
        <v>96.5</v>
      </c>
      <c r="AN37" s="21" t="str">
        <f>IF(VLOOKUP(B37,'[1]Рабочий вариант'!$B$8:$AA$93,20,0)=AM37,"СОВПАЛ",VLOOKUP(B37,'[1]Рабочий вариант'!$B$8:$AA$93,20,0))</f>
        <v>СОВПАЛ</v>
      </c>
      <c r="AO37" s="21">
        <v>100</v>
      </c>
      <c r="AP37" s="21" t="str">
        <f>IF(VLOOKUP(B37,'[1]Рабочий вариант'!$B$8:$AA$93,21,0)=AO37,"СОВПАЛ",VLOOKUP(B37,'[1]Рабочий вариант'!$B$8:$AA$93,21,0))</f>
        <v>СОВПАЛ</v>
      </c>
      <c r="AQ37" s="21">
        <v>100</v>
      </c>
      <c r="AR37" s="21" t="str">
        <f>IF(VLOOKUP(B37,'[1]Рабочий вариант'!$B$8:$AA$93,22,0)=AQ37,"СОВПАЛ",VLOOKUP(B37,'[1]Рабочий вариант'!$B$8:$AA$93,22,0))</f>
        <v>СОВПАЛ</v>
      </c>
      <c r="AS37" s="21">
        <v>100</v>
      </c>
      <c r="AT37" s="21" t="str">
        <f>IF(VLOOKUP(B37,'[1]Рабочий вариант'!$B$8:$AA$93,23,0)=AS37,"СОВПАЛ",VLOOKUP(B37,'[1]Рабочий вариант'!$B$8:$AA$93,23,0))</f>
        <v>СОВПАЛ</v>
      </c>
      <c r="AU37" s="21">
        <v>100</v>
      </c>
      <c r="AV37" s="21" t="str">
        <f>IF(VLOOKUP(B37,'[1]Рабочий вариант'!$B$8:$AA$93,24,0)=AU37,"СОВПАЛ",VLOOKUP(B37,'[1]Рабочий вариант'!$B$8:$AA$93,24,0))</f>
        <v>СОВПАЛ</v>
      </c>
      <c r="AW37" s="21">
        <v>100</v>
      </c>
      <c r="AX37" s="21" t="str">
        <f>IF(VLOOKUP(B37,'[1]Рабочий вариант'!$B$8:$AA$93,25,0)=AW37,"СОВПАЛ",VLOOKUP(B37,'[1]Рабочий вариант'!$B$8:$AA$93,25,0))</f>
        <v>СОВПАЛ</v>
      </c>
      <c r="AY37" s="21">
        <v>100</v>
      </c>
      <c r="AZ37" s="21" t="str">
        <f>IF(VLOOKUP(B37,'[1]Рабочий вариант'!$B$8:$AA$93,26,0)=AY37,"СОВПАЛ",VLOOKUP(B37,'[1]Рабочий вариант'!$B$8:$AA$93,26,0))</f>
        <v>СОВПАЛ</v>
      </c>
      <c r="BA37" s="52">
        <f t="shared" si="0"/>
        <v>25</v>
      </c>
    </row>
    <row r="38" spans="1:53" ht="18.75">
      <c r="A38" s="11">
        <v>31</v>
      </c>
      <c r="B38" s="12" t="s">
        <v>47</v>
      </c>
      <c r="C38" s="23" t="s">
        <v>85</v>
      </c>
      <c r="D38" s="23" t="str">
        <f>IF(VLOOKUP(B38,'[1]Рабочий вариант'!$B$8:$AA$93,2,0)=C38,"СОВПАЛ",VLOOKUP(B38,'[1]Рабочий вариант'!$B$8:$AA$93,2,0))</f>
        <v>СОВПАЛ</v>
      </c>
      <c r="E38" s="27">
        <v>80</v>
      </c>
      <c r="F38" s="27" t="str">
        <f>IF(VLOOKUP(B38,'[1]Рабочий вариант'!$B$8:$AA$93,3,0)=E38,"СОВПАЛ",VLOOKUP(B38,'[1]Рабочий вариант'!$B$8:$AA$93,3,0))</f>
        <v>СОВПАЛ</v>
      </c>
      <c r="G38" s="27">
        <v>85</v>
      </c>
      <c r="H38" s="27" t="str">
        <f>IF(VLOOKUP(B38,'[1]Рабочий вариант'!$B$8:$AA$93,4,0)=G38,"СОВПАЛ",VLOOKUP(B38,'[1]Рабочий вариант'!$B$8:$AA$93,4,0))</f>
        <v>СОВПАЛ</v>
      </c>
      <c r="I38" s="27">
        <v>90</v>
      </c>
      <c r="J38" s="27" t="str">
        <f>IF(VLOOKUP(B38,'[1]Рабочий вариант'!$B$8:$AA$93,5,0)=I38,"СОВПАЛ",VLOOKUP(B38,'[1]Рабочий вариант'!$B$8:$AA$93,5,0))</f>
        <v>СОВПАЛ</v>
      </c>
      <c r="K38" s="27">
        <v>84</v>
      </c>
      <c r="L38" s="27" t="str">
        <f>IF(VLOOKUP(B38,'[1]Рабочий вариант'!$B$8:$AA$93,6,0)=K38,"СОВПАЛ",VLOOKUP(B38,'[1]Рабочий вариант'!$B$8:$AA$93,6,0))</f>
        <v>СОВПАЛ</v>
      </c>
      <c r="M38" s="27">
        <v>89</v>
      </c>
      <c r="N38" s="27" t="str">
        <f>IF(VLOOKUP(B38,'[1]Рабочий вариант'!$B$8:$AA$93,7,0)=M38,"СОВПАЛ",VLOOKUP(B38,'[1]Рабочий вариант'!$B$8:$AA$93,7,0))</f>
        <v>СОВПАЛ</v>
      </c>
      <c r="O38" s="27">
        <v>94</v>
      </c>
      <c r="P38" s="27" t="str">
        <f>IF(VLOOKUP(B38,'[1]Рабочий вариант'!$B$8:$AA$93,8,0)=O38,"СОВПАЛ",VLOOKUP(B38,'[1]Рабочий вариант'!$B$8:$AA$93,8,0))</f>
        <v>СОВПАЛ</v>
      </c>
      <c r="Q38" s="27">
        <v>84</v>
      </c>
      <c r="R38" s="27" t="str">
        <f>IF(VLOOKUP(B38,'[1]Рабочий вариант'!$B$8:$AA$93,9,0)=Q38,"СОВПАЛ",VLOOKUP(B38,'[1]Рабочий вариант'!$B$8:$AA$93,9,0))</f>
        <v>СОВПАЛ</v>
      </c>
      <c r="S38" s="27">
        <v>100</v>
      </c>
      <c r="T38" s="27" t="str">
        <f>IF(VLOOKUP(B38,'[1]Рабочий вариант'!$B$8:$AA$93,10,0)=S38,"СОВПАЛ",VLOOKUP(B38,'[1]Рабочий вариант'!$B$8:$AA$93,10,0))</f>
        <v>СОВПАЛ</v>
      </c>
      <c r="U38" s="27">
        <v>100</v>
      </c>
      <c r="V38" s="27" t="str">
        <f>IF(VLOOKUP(B38,'[1]Рабочий вариант'!$B$8:$AA$93,11,0)=U38,"СОВПАЛ",VLOOKUP(B38,'[1]Рабочий вариант'!$B$8:$AA$93,11,0))</f>
        <v>СОВПАЛ</v>
      </c>
      <c r="W38" s="21">
        <v>130</v>
      </c>
      <c r="X38" s="21" t="str">
        <f>IF(VLOOKUP(B38,'[1]Рабочий вариант'!$B$8:$AA$93,12,0)=W38,"СОВПАЛ",VLOOKUP(B38,'[1]Рабочий вариант'!$B$8:$AA$93,12,0))</f>
        <v>СОВПАЛ</v>
      </c>
      <c r="Y38" s="21">
        <v>140</v>
      </c>
      <c r="Z38" s="21" t="str">
        <f>IF(VLOOKUP(B38,'[1]Рабочий вариант'!$B$8:$AA$93,13,0)=Y38,"СОВПАЛ",VLOOKUP(B38,'[1]Рабочий вариант'!$B$8:$AA$93,13,0))</f>
        <v>СОВПАЛ</v>
      </c>
      <c r="AA38" s="21">
        <v>145</v>
      </c>
      <c r="AB38" s="21" t="str">
        <f>IF(VLOOKUP(B38,'[1]Рабочий вариант'!$B$8:$AA$93,14,0)=AA38,"СОВПАЛ",VLOOKUP(B38,'[1]Рабочий вариант'!$B$8:$AA$93,14,0))</f>
        <v>СОВПАЛ</v>
      </c>
      <c r="AC38" s="21">
        <v>40.4</v>
      </c>
      <c r="AD38" s="21" t="str">
        <f>IF(VLOOKUP(B38,'[1]Рабочий вариант'!$B$8:$AA$93,15,0)=AC38,"СОВПАЛ",VLOOKUP(B38,'[1]Рабочий вариант'!$B$8:$AA$93,15,0))</f>
        <v>СОВПАЛ</v>
      </c>
      <c r="AE38" s="21">
        <v>40.6</v>
      </c>
      <c r="AF38" s="21" t="str">
        <f>IF(VLOOKUP(B38,'[1]Рабочий вариант'!$B$8:$AA$93,16,0)=AE38,"СОВПАЛ",VLOOKUP(B38,'[1]Рабочий вариант'!$B$8:$AA$93,16,0))</f>
        <v>СОВПАЛ</v>
      </c>
      <c r="AG38" s="21">
        <v>40.799999999999997</v>
      </c>
      <c r="AH38" s="21" t="str">
        <f>IF(VLOOKUP(B38,'[1]Рабочий вариант'!$B$8:$AA$93,17,0)=AG38,"СОВПАЛ",VLOOKUP(B38,'[1]Рабочий вариант'!$B$8:$AA$93,17,0))</f>
        <v>СОВПАЛ</v>
      </c>
      <c r="AI38" s="21">
        <v>80</v>
      </c>
      <c r="AJ38" s="21" t="str">
        <f>IF(VLOOKUP(B38,'[1]Рабочий вариант'!$B$8:$AA$93,18,0)=AI38,"СОВПАЛ",VLOOKUP(B38,'[1]Рабочий вариант'!$B$8:$AA$93,18,0))</f>
        <v>СОВПАЛ</v>
      </c>
      <c r="AK38" s="21">
        <v>85</v>
      </c>
      <c r="AL38" s="21" t="str">
        <f>IF(VLOOKUP(B38,'[1]Рабочий вариант'!$B$8:$AA$93,19,0)=AK38,"СОВПАЛ",VLOOKUP(B38,'[1]Рабочий вариант'!$B$8:$AA$93,19,0))</f>
        <v>СОВПАЛ</v>
      </c>
      <c r="AM38" s="21">
        <v>90</v>
      </c>
      <c r="AN38" s="21" t="str">
        <f>IF(VLOOKUP(B38,'[1]Рабочий вариант'!$B$8:$AA$93,20,0)=AM38,"СОВПАЛ",VLOOKUP(B38,'[1]Рабочий вариант'!$B$8:$AA$93,20,0))</f>
        <v>СОВПАЛ</v>
      </c>
      <c r="AO38" s="21">
        <v>100</v>
      </c>
      <c r="AP38" s="21" t="str">
        <f>IF(VLOOKUP(B38,'[1]Рабочий вариант'!$B$8:$AA$93,21,0)=AO38,"СОВПАЛ",VLOOKUP(B38,'[1]Рабочий вариант'!$B$8:$AA$93,21,0))</f>
        <v>СОВПАЛ</v>
      </c>
      <c r="AQ38" s="21">
        <v>100</v>
      </c>
      <c r="AR38" s="21" t="str">
        <f>IF(VLOOKUP(B38,'[1]Рабочий вариант'!$B$8:$AA$93,22,0)=AQ38,"СОВПАЛ",VLOOKUP(B38,'[1]Рабочий вариант'!$B$8:$AA$93,22,0))</f>
        <v>СОВПАЛ</v>
      </c>
      <c r="AS38" s="21">
        <v>100</v>
      </c>
      <c r="AT38" s="21" t="str">
        <f>IF(VLOOKUP(B38,'[1]Рабочий вариант'!$B$8:$AA$93,23,0)=AS38,"СОВПАЛ",VLOOKUP(B38,'[1]Рабочий вариант'!$B$8:$AA$93,23,0))</f>
        <v>СОВПАЛ</v>
      </c>
      <c r="AU38" s="21">
        <v>83</v>
      </c>
      <c r="AV38" s="21" t="str">
        <f>IF(VLOOKUP(B38,'[1]Рабочий вариант'!$B$8:$AA$93,24,0)=AU38,"СОВПАЛ",VLOOKUP(B38,'[1]Рабочий вариант'!$B$8:$AA$93,24,0))</f>
        <v>СОВПАЛ</v>
      </c>
      <c r="AW38" s="21">
        <v>91</v>
      </c>
      <c r="AX38" s="21" t="str">
        <f>IF(VLOOKUP(B38,'[1]Рабочий вариант'!$B$8:$AA$93,25,0)=AW38,"СОВПАЛ",VLOOKUP(B38,'[1]Рабочий вариант'!$B$8:$AA$93,25,0))</f>
        <v>СОВПАЛ</v>
      </c>
      <c r="AY38" s="21">
        <v>100</v>
      </c>
      <c r="AZ38" s="21" t="str">
        <f>IF(VLOOKUP(B38,'[1]Рабочий вариант'!$B$8:$AA$93,26,0)=AY38,"СОВПАЛ",VLOOKUP(B38,'[1]Рабочий вариант'!$B$8:$AA$93,26,0))</f>
        <v>СОВПАЛ</v>
      </c>
      <c r="BA38" s="52">
        <f t="shared" si="0"/>
        <v>25</v>
      </c>
    </row>
    <row r="39" spans="1:53" ht="18.75">
      <c r="A39" s="13">
        <v>32</v>
      </c>
      <c r="B39" s="14" t="s">
        <v>48</v>
      </c>
      <c r="C39" s="23" t="s">
        <v>85</v>
      </c>
      <c r="D39" s="23" t="str">
        <f>IF(VLOOKUP(B39,'[1]Рабочий вариант'!$B$8:$AA$93,2,0)=C39,"СОВПАЛ",VLOOKUP(B39,'[1]Рабочий вариант'!$B$8:$AA$93,2,0))</f>
        <v>СОВПАЛ</v>
      </c>
      <c r="E39" s="27">
        <v>80</v>
      </c>
      <c r="F39" s="27" t="str">
        <f>IF(VLOOKUP(B39,'[1]Рабочий вариант'!$B$8:$AA$93,3,0)=E39,"СОВПАЛ",VLOOKUP(B39,'[1]Рабочий вариант'!$B$8:$AA$93,3,0))</f>
        <v>СОВПАЛ</v>
      </c>
      <c r="G39" s="27">
        <v>85</v>
      </c>
      <c r="H39" s="27" t="str">
        <f>IF(VLOOKUP(B39,'[1]Рабочий вариант'!$B$8:$AA$93,4,0)=G39,"СОВПАЛ",VLOOKUP(B39,'[1]Рабочий вариант'!$B$8:$AA$93,4,0))</f>
        <v>СОВПАЛ</v>
      </c>
      <c r="I39" s="27">
        <v>90</v>
      </c>
      <c r="J39" s="27" t="str">
        <f>IF(VLOOKUP(B39,'[1]Рабочий вариант'!$B$8:$AA$93,5,0)=I39,"СОВПАЛ",VLOOKUP(B39,'[1]Рабочий вариант'!$B$8:$AA$93,5,0))</f>
        <v>СОВПАЛ</v>
      </c>
      <c r="K39" s="27">
        <v>84</v>
      </c>
      <c r="L39" s="27" t="str">
        <f>IF(VLOOKUP(B39,'[1]Рабочий вариант'!$B$8:$AA$93,6,0)=K39,"СОВПАЛ",VLOOKUP(B39,'[1]Рабочий вариант'!$B$8:$AA$93,6,0))</f>
        <v>СОВПАЛ</v>
      </c>
      <c r="M39" s="27">
        <v>89</v>
      </c>
      <c r="N39" s="27" t="str">
        <f>IF(VLOOKUP(B39,'[1]Рабочий вариант'!$B$8:$AA$93,7,0)=M39,"СОВПАЛ",VLOOKUP(B39,'[1]Рабочий вариант'!$B$8:$AA$93,7,0))</f>
        <v>СОВПАЛ</v>
      </c>
      <c r="O39" s="27">
        <v>94</v>
      </c>
      <c r="P39" s="27" t="str">
        <f>IF(VLOOKUP(B39,'[1]Рабочий вариант'!$B$8:$AA$93,8,0)=O39,"СОВПАЛ",VLOOKUP(B39,'[1]Рабочий вариант'!$B$8:$AA$93,8,0))</f>
        <v>СОВПАЛ</v>
      </c>
      <c r="Q39" s="27">
        <v>84</v>
      </c>
      <c r="R39" s="27" t="str">
        <f>IF(VLOOKUP(B39,'[1]Рабочий вариант'!$B$8:$AA$93,9,0)=Q39,"СОВПАЛ",VLOOKUP(B39,'[1]Рабочий вариант'!$B$8:$AA$93,9,0))</f>
        <v>СОВПАЛ</v>
      </c>
      <c r="S39" s="27">
        <v>100</v>
      </c>
      <c r="T39" s="27" t="str">
        <f>IF(VLOOKUP(B39,'[1]Рабочий вариант'!$B$8:$AA$93,10,0)=S39,"СОВПАЛ",VLOOKUP(B39,'[1]Рабочий вариант'!$B$8:$AA$93,10,0))</f>
        <v>СОВПАЛ</v>
      </c>
      <c r="U39" s="27">
        <v>100</v>
      </c>
      <c r="V39" s="27" t="str">
        <f>IF(VLOOKUP(B39,'[1]Рабочий вариант'!$B$8:$AA$93,11,0)=U39,"СОВПАЛ",VLOOKUP(B39,'[1]Рабочий вариант'!$B$8:$AA$93,11,0))</f>
        <v>СОВПАЛ</v>
      </c>
      <c r="W39" s="21">
        <v>72</v>
      </c>
      <c r="X39" s="21" t="str">
        <f>IF(VLOOKUP(B39,'[1]Рабочий вариант'!$B$8:$AA$93,12,0)=W39,"СОВПАЛ",VLOOKUP(B39,'[1]Рабочий вариант'!$B$8:$AA$93,12,0))</f>
        <v>СОВПАЛ</v>
      </c>
      <c r="Y39" s="21">
        <v>78</v>
      </c>
      <c r="Z39" s="21" t="str">
        <f>IF(VLOOKUP(B39,'[1]Рабочий вариант'!$B$8:$AA$93,13,0)=Y39,"СОВПАЛ",VLOOKUP(B39,'[1]Рабочий вариант'!$B$8:$AA$93,13,0))</f>
        <v>СОВПАЛ</v>
      </c>
      <c r="AA39" s="21">
        <v>79</v>
      </c>
      <c r="AB39" s="21" t="str">
        <f>IF(VLOOKUP(B39,'[1]Рабочий вариант'!$B$8:$AA$93,14,0)=AA39,"СОВПАЛ",VLOOKUP(B39,'[1]Рабочий вариант'!$B$8:$AA$93,14,0))</f>
        <v>СОВПАЛ</v>
      </c>
      <c r="AC39" s="21">
        <v>40.4</v>
      </c>
      <c r="AD39" s="21" t="str">
        <f>IF(VLOOKUP(B39,'[1]Рабочий вариант'!$B$8:$AA$93,15,0)=AC39,"СОВПАЛ",VLOOKUP(B39,'[1]Рабочий вариант'!$B$8:$AA$93,15,0))</f>
        <v>СОВПАЛ</v>
      </c>
      <c r="AE39" s="21">
        <v>40.6</v>
      </c>
      <c r="AF39" s="21" t="str">
        <f>IF(VLOOKUP(B39,'[1]Рабочий вариант'!$B$8:$AA$93,16,0)=AE39,"СОВПАЛ",VLOOKUP(B39,'[1]Рабочий вариант'!$B$8:$AA$93,16,0))</f>
        <v>СОВПАЛ</v>
      </c>
      <c r="AG39" s="21">
        <v>40.799999999999997</v>
      </c>
      <c r="AH39" s="21" t="str">
        <f>IF(VLOOKUP(B39,'[1]Рабочий вариант'!$B$8:$AA$93,17,0)=AG39,"СОВПАЛ",VLOOKUP(B39,'[1]Рабочий вариант'!$B$8:$AA$93,17,0))</f>
        <v>СОВПАЛ</v>
      </c>
      <c r="AI39" s="29">
        <v>37</v>
      </c>
      <c r="AJ39" s="21" t="str">
        <f>IF(VLOOKUP(B39,'[1]Рабочий вариант'!$B$8:$AA$93,18,0)=AI39,"СОВПАЛ",VLOOKUP(B39,'[1]Рабочий вариант'!$B$8:$AA$93,18,0))</f>
        <v>СОВПАЛ</v>
      </c>
      <c r="AK39" s="29">
        <v>38</v>
      </c>
      <c r="AL39" s="21" t="str">
        <f>IF(VLOOKUP(B39,'[1]Рабочий вариант'!$B$8:$AA$93,19,0)=AK39,"СОВПАЛ",VLOOKUP(B39,'[1]Рабочий вариант'!$B$8:$AA$93,19,0))</f>
        <v>СОВПАЛ</v>
      </c>
      <c r="AM39" s="29">
        <v>39</v>
      </c>
      <c r="AN39" s="21" t="str">
        <f>IF(VLOOKUP(B39,'[1]Рабочий вариант'!$B$8:$AA$93,20,0)=AM39,"СОВПАЛ",VLOOKUP(B39,'[1]Рабочий вариант'!$B$8:$AA$93,20,0))</f>
        <v>СОВПАЛ</v>
      </c>
      <c r="AO39" s="21">
        <v>80</v>
      </c>
      <c r="AP39" s="21" t="str">
        <f>IF(VLOOKUP(B39,'[1]Рабочий вариант'!$B$8:$AA$93,21,0)=AO39,"СОВПАЛ",VLOOKUP(B39,'[1]Рабочий вариант'!$B$8:$AA$93,21,0))</f>
        <v>СОВПАЛ</v>
      </c>
      <c r="AQ39" s="21">
        <v>80</v>
      </c>
      <c r="AR39" s="21" t="str">
        <f>IF(VLOOKUP(B39,'[1]Рабочий вариант'!$B$8:$AA$93,22,0)=AQ39,"СОВПАЛ",VLOOKUP(B39,'[1]Рабочий вариант'!$B$8:$AA$93,22,0))</f>
        <v>СОВПАЛ</v>
      </c>
      <c r="AS39" s="21">
        <v>80</v>
      </c>
      <c r="AT39" s="21" t="str">
        <f>IF(VLOOKUP(B39,'[1]Рабочий вариант'!$B$8:$AA$93,23,0)=AS39,"СОВПАЛ",VLOOKUP(B39,'[1]Рабочий вариант'!$B$8:$AA$93,23,0))</f>
        <v>СОВПАЛ</v>
      </c>
      <c r="AU39" s="21">
        <v>40.200000000000003</v>
      </c>
      <c r="AV39" s="21" t="str">
        <f>IF(VLOOKUP(B39,'[1]Рабочий вариант'!$B$8:$AA$93,24,0)=AU39,"СОВПАЛ",VLOOKUP(B39,'[1]Рабочий вариант'!$B$8:$AA$93,24,0))</f>
        <v>СОВПАЛ</v>
      </c>
      <c r="AW39" s="21">
        <v>41.2</v>
      </c>
      <c r="AX39" s="21" t="str">
        <f>IF(VLOOKUP(B39,'[1]Рабочий вариант'!$B$8:$AA$93,25,0)=AW39,"СОВПАЛ",VLOOKUP(B39,'[1]Рабочий вариант'!$B$8:$AA$93,25,0))</f>
        <v>СОВПАЛ</v>
      </c>
      <c r="AY39" s="21">
        <v>42</v>
      </c>
      <c r="AZ39" s="21" t="str">
        <f>IF(VLOOKUP(B39,'[1]Рабочий вариант'!$B$8:$AA$93,26,0)=AY39,"СОВПАЛ",VLOOKUP(B39,'[1]Рабочий вариант'!$B$8:$AA$93,26,0))</f>
        <v>СОВПАЛ</v>
      </c>
      <c r="BA39" s="52">
        <f t="shared" si="0"/>
        <v>25</v>
      </c>
    </row>
    <row r="40" spans="1:53" ht="18.75">
      <c r="A40" s="11">
        <v>33</v>
      </c>
      <c r="B40" s="14" t="s">
        <v>49</v>
      </c>
      <c r="C40" s="23" t="s">
        <v>85</v>
      </c>
      <c r="D40" s="23" t="str">
        <f>IF(VLOOKUP(B40,'[1]Рабочий вариант'!$B$8:$AA$93,2,0)=C40,"СОВПАЛ",VLOOKUP(B40,'[1]Рабочий вариант'!$B$8:$AA$93,2,0))</f>
        <v>СОВПАЛ</v>
      </c>
      <c r="E40" s="27">
        <v>80</v>
      </c>
      <c r="F40" s="27" t="str">
        <f>IF(VLOOKUP(B40,'[1]Рабочий вариант'!$B$8:$AA$93,3,0)=E40,"СОВПАЛ",VLOOKUP(B40,'[1]Рабочий вариант'!$B$8:$AA$93,3,0))</f>
        <v>СОВПАЛ</v>
      </c>
      <c r="G40" s="27">
        <v>85</v>
      </c>
      <c r="H40" s="27" t="str">
        <f>IF(VLOOKUP(B40,'[1]Рабочий вариант'!$B$8:$AA$93,4,0)=G40,"СОВПАЛ",VLOOKUP(B40,'[1]Рабочий вариант'!$B$8:$AA$93,4,0))</f>
        <v>СОВПАЛ</v>
      </c>
      <c r="I40" s="27">
        <v>90</v>
      </c>
      <c r="J40" s="27" t="str">
        <f>IF(VLOOKUP(B40,'[1]Рабочий вариант'!$B$8:$AA$93,5,0)=I40,"СОВПАЛ",VLOOKUP(B40,'[1]Рабочий вариант'!$B$8:$AA$93,5,0))</f>
        <v>СОВПАЛ</v>
      </c>
      <c r="K40" s="27">
        <v>84</v>
      </c>
      <c r="L40" s="27" t="str">
        <f>IF(VLOOKUP(B40,'[1]Рабочий вариант'!$B$8:$AA$93,6,0)=K40,"СОВПАЛ",VLOOKUP(B40,'[1]Рабочий вариант'!$B$8:$AA$93,6,0))</f>
        <v>СОВПАЛ</v>
      </c>
      <c r="M40" s="27">
        <v>89</v>
      </c>
      <c r="N40" s="27" t="str">
        <f>IF(VLOOKUP(B40,'[1]Рабочий вариант'!$B$8:$AA$93,7,0)=M40,"СОВПАЛ",VLOOKUP(B40,'[1]Рабочий вариант'!$B$8:$AA$93,7,0))</f>
        <v>СОВПАЛ</v>
      </c>
      <c r="O40" s="27">
        <v>94</v>
      </c>
      <c r="P40" s="27" t="str">
        <f>IF(VLOOKUP(B40,'[1]Рабочий вариант'!$B$8:$AA$93,8,0)=O40,"СОВПАЛ",VLOOKUP(B40,'[1]Рабочий вариант'!$B$8:$AA$93,8,0))</f>
        <v>СОВПАЛ</v>
      </c>
      <c r="Q40" s="27">
        <v>84</v>
      </c>
      <c r="R40" s="27" t="str">
        <f>IF(VLOOKUP(B40,'[1]Рабочий вариант'!$B$8:$AA$93,9,0)=Q40,"СОВПАЛ",VLOOKUP(B40,'[1]Рабочий вариант'!$B$8:$AA$93,9,0))</f>
        <v>СОВПАЛ</v>
      </c>
      <c r="S40" s="27">
        <v>100</v>
      </c>
      <c r="T40" s="27" t="str">
        <f>IF(VLOOKUP(B40,'[1]Рабочий вариант'!$B$8:$AA$93,10,0)=S40,"СОВПАЛ",VLOOKUP(B40,'[1]Рабочий вариант'!$B$8:$AA$93,10,0))</f>
        <v>СОВПАЛ</v>
      </c>
      <c r="U40" s="27">
        <v>100</v>
      </c>
      <c r="V40" s="27" t="str">
        <f>IF(VLOOKUP(B40,'[1]Рабочий вариант'!$B$8:$AA$93,11,0)=U40,"СОВПАЛ",VLOOKUP(B40,'[1]Рабочий вариант'!$B$8:$AA$93,11,0))</f>
        <v>СОВПАЛ</v>
      </c>
      <c r="W40" s="21">
        <v>20</v>
      </c>
      <c r="X40" s="21" t="str">
        <f>IF(VLOOKUP(B40,'[1]Рабочий вариант'!$B$8:$AA$93,12,0)=W40,"СОВПАЛ",VLOOKUP(B40,'[1]Рабочий вариант'!$B$8:$AA$93,12,0))</f>
        <v>СОВПАЛ</v>
      </c>
      <c r="Y40" s="21">
        <v>25</v>
      </c>
      <c r="Z40" s="21" t="str">
        <f>IF(VLOOKUP(B40,'[1]Рабочий вариант'!$B$8:$AA$93,13,0)=Y40,"СОВПАЛ",VLOOKUP(B40,'[1]Рабочий вариант'!$B$8:$AA$93,13,0))</f>
        <v>СОВПАЛ</v>
      </c>
      <c r="AA40" s="21">
        <v>30</v>
      </c>
      <c r="AB40" s="21" t="str">
        <f>IF(VLOOKUP(B40,'[1]Рабочий вариант'!$B$8:$AA$93,14,0)=AA40,"СОВПАЛ",VLOOKUP(B40,'[1]Рабочий вариант'!$B$8:$AA$93,14,0))</f>
        <v>СОВПАЛ</v>
      </c>
      <c r="AC40" s="21">
        <v>44.7</v>
      </c>
      <c r="AD40" s="21" t="str">
        <f>IF(VLOOKUP(B40,'[1]Рабочий вариант'!$B$8:$AA$93,15,0)=AC40,"СОВПАЛ",VLOOKUP(B40,'[1]Рабочий вариант'!$B$8:$AA$93,15,0))</f>
        <v>СОВПАЛ</v>
      </c>
      <c r="AE40" s="21">
        <v>47</v>
      </c>
      <c r="AF40" s="21" t="str">
        <f>IF(VLOOKUP(B40,'[1]Рабочий вариант'!$B$8:$AA$93,16,0)=AE40,"СОВПАЛ",VLOOKUP(B40,'[1]Рабочий вариант'!$B$8:$AA$93,16,0))</f>
        <v>СОВПАЛ</v>
      </c>
      <c r="AG40" s="21">
        <v>49.4</v>
      </c>
      <c r="AH40" s="21" t="str">
        <f>IF(VLOOKUP(B40,'[1]Рабочий вариант'!$B$8:$AA$93,17,0)=AG40,"СОВПАЛ",VLOOKUP(B40,'[1]Рабочий вариант'!$B$8:$AA$93,17,0))</f>
        <v>СОВПАЛ</v>
      </c>
      <c r="AI40" s="21">
        <v>63.5</v>
      </c>
      <c r="AJ40" s="21" t="str">
        <f>IF(VLOOKUP(B40,'[1]Рабочий вариант'!$B$8:$AA$93,18,0)=AI40,"СОВПАЛ",VLOOKUP(B40,'[1]Рабочий вариант'!$B$8:$AA$93,18,0))</f>
        <v>СОВПАЛ</v>
      </c>
      <c r="AK40" s="21">
        <v>64</v>
      </c>
      <c r="AL40" s="21" t="str">
        <f>IF(VLOOKUP(B40,'[1]Рабочий вариант'!$B$8:$AA$93,19,0)=AK40,"СОВПАЛ",VLOOKUP(B40,'[1]Рабочий вариант'!$B$8:$AA$93,19,0))</f>
        <v>СОВПАЛ</v>
      </c>
      <c r="AM40" s="21">
        <v>64.5</v>
      </c>
      <c r="AN40" s="21" t="str">
        <f>IF(VLOOKUP(B40,'[1]Рабочий вариант'!$B$8:$AA$93,20,0)=AM40,"СОВПАЛ",VLOOKUP(B40,'[1]Рабочий вариант'!$B$8:$AA$93,20,0))</f>
        <v>СОВПАЛ</v>
      </c>
      <c r="AO40" s="21">
        <v>70.3</v>
      </c>
      <c r="AP40" s="21" t="str">
        <f>IF(VLOOKUP(B40,'[1]Рабочий вариант'!$B$8:$AA$93,21,0)=AO40,"СОВПАЛ",VLOOKUP(B40,'[1]Рабочий вариант'!$B$8:$AA$93,21,0))</f>
        <v>СОВПАЛ</v>
      </c>
      <c r="AQ40" s="21">
        <v>74.599999999999994</v>
      </c>
      <c r="AR40" s="21" t="str">
        <f>IF(VLOOKUP(B40,'[1]Рабочий вариант'!$B$8:$AA$93,22,0)=AQ40,"СОВПАЛ",VLOOKUP(B40,'[1]Рабочий вариант'!$B$8:$AA$93,22,0))</f>
        <v>СОВПАЛ</v>
      </c>
      <c r="AS40" s="21">
        <v>78.900000000000006</v>
      </c>
      <c r="AT40" s="21" t="str">
        <f>IF(VLOOKUP(B40,'[1]Рабочий вариант'!$B$8:$AA$93,23,0)=AS40,"СОВПАЛ",VLOOKUP(B40,'[1]Рабочий вариант'!$B$8:$AA$93,23,0))</f>
        <v>СОВПАЛ</v>
      </c>
      <c r="AU40" s="21">
        <v>60</v>
      </c>
      <c r="AV40" s="21" t="str">
        <f>IF(VLOOKUP(B40,'[1]Рабочий вариант'!$B$8:$AA$93,24,0)=AU40,"СОВПАЛ",VLOOKUP(B40,'[1]Рабочий вариант'!$B$8:$AA$93,24,0))</f>
        <v>СОВПАЛ</v>
      </c>
      <c r="AW40" s="21">
        <v>65</v>
      </c>
      <c r="AX40" s="21" t="str">
        <f>IF(VLOOKUP(B40,'[1]Рабочий вариант'!$B$8:$AA$93,25,0)=AW40,"СОВПАЛ",VLOOKUP(B40,'[1]Рабочий вариант'!$B$8:$AA$93,25,0))</f>
        <v>СОВПАЛ</v>
      </c>
      <c r="AY40" s="21">
        <v>70</v>
      </c>
      <c r="AZ40" s="21" t="str">
        <f>IF(VLOOKUP(B40,'[1]Рабочий вариант'!$B$8:$AA$93,26,0)=AY40,"СОВПАЛ",VLOOKUP(B40,'[1]Рабочий вариант'!$B$8:$AA$93,26,0))</f>
        <v>СОВПАЛ</v>
      </c>
      <c r="BA40" s="52">
        <f t="shared" si="0"/>
        <v>25</v>
      </c>
    </row>
    <row r="41" spans="1:53" ht="38.25">
      <c r="A41" s="13">
        <v>34</v>
      </c>
      <c r="B41" s="14" t="s">
        <v>50</v>
      </c>
      <c r="C41" s="23" t="s">
        <v>85</v>
      </c>
      <c r="D41" s="23" t="str">
        <f>IF(VLOOKUP(B41,'[1]Рабочий вариант'!$B$8:$AA$93,2,0)=C41,"СОВПАЛ",VLOOKUP(B41,'[1]Рабочий вариант'!$B$8:$AA$93,2,0))</f>
        <v>СОВПАЛ</v>
      </c>
      <c r="E41" s="27">
        <v>73.900000000000006</v>
      </c>
      <c r="F41" s="27" t="str">
        <f>IF(VLOOKUP(B41,'[1]Рабочий вариант'!$B$8:$AA$93,3,0)=E41,"СОВПАЛ",VLOOKUP(B41,'[1]Рабочий вариант'!$B$8:$AA$93,3,0))</f>
        <v>СОВПАЛ</v>
      </c>
      <c r="G41" s="27">
        <v>85</v>
      </c>
      <c r="H41" s="27" t="str">
        <f>IF(VLOOKUP(B41,'[1]Рабочий вариант'!$B$8:$AA$93,4,0)=G41,"СОВПАЛ",VLOOKUP(B41,'[1]Рабочий вариант'!$B$8:$AA$93,4,0))</f>
        <v>СОВПАЛ</v>
      </c>
      <c r="I41" s="27">
        <v>90</v>
      </c>
      <c r="J41" s="27" t="str">
        <f>IF(VLOOKUP(B41,'[1]Рабочий вариант'!$B$8:$AA$93,5,0)=I41,"СОВПАЛ",VLOOKUP(B41,'[1]Рабочий вариант'!$B$8:$AA$93,5,0))</f>
        <v>СОВПАЛ</v>
      </c>
      <c r="K41" s="27">
        <v>75.8</v>
      </c>
      <c r="L41" s="27" t="str">
        <f>IF(VLOOKUP(B41,'[1]Рабочий вариант'!$B$8:$AA$93,6,0)=K41,"СОВПАЛ",VLOOKUP(B41,'[1]Рабочий вариант'!$B$8:$AA$93,6,0))</f>
        <v>СОВПАЛ</v>
      </c>
      <c r="M41" s="27">
        <v>90</v>
      </c>
      <c r="N41" s="27" t="str">
        <f>IF(VLOOKUP(B41,'[1]Рабочий вариант'!$B$8:$AA$93,7,0)=M41,"СОВПАЛ",VLOOKUP(B41,'[1]Рабочий вариант'!$B$8:$AA$93,7,0))</f>
        <v>СОВПАЛ</v>
      </c>
      <c r="O41" s="27">
        <v>94</v>
      </c>
      <c r="P41" s="27" t="str">
        <f>IF(VLOOKUP(B41,'[1]Рабочий вариант'!$B$8:$AA$93,8,0)=O41,"СОВПАЛ",VLOOKUP(B41,'[1]Рабочий вариант'!$B$8:$AA$93,8,0))</f>
        <v>СОВПАЛ</v>
      </c>
      <c r="Q41" s="27">
        <v>84</v>
      </c>
      <c r="R41" s="27" t="str">
        <f>IF(VLOOKUP(B41,'[1]Рабочий вариант'!$B$8:$AA$93,9,0)=Q41,"СОВПАЛ",VLOOKUP(B41,'[1]Рабочий вариант'!$B$8:$AA$93,9,0))</f>
        <v>СОВПАЛ</v>
      </c>
      <c r="S41" s="27" t="s">
        <v>88</v>
      </c>
      <c r="T41" s="27" t="str">
        <f>IF(VLOOKUP(B41,'[1]Рабочий вариант'!$B$8:$AA$93,10,0)=S41,"СОВПАЛ",VLOOKUP(B41,'[1]Рабочий вариант'!$B$8:$AA$93,10,0))</f>
        <v>-</v>
      </c>
      <c r="U41" s="27" t="s">
        <v>88</v>
      </c>
      <c r="V41" s="27" t="str">
        <f>IF(VLOOKUP(B41,'[1]Рабочий вариант'!$B$8:$AA$93,11,0)=U41,"СОВПАЛ",VLOOKUP(B41,'[1]Рабочий вариант'!$B$8:$AA$93,11,0))</f>
        <v>-</v>
      </c>
      <c r="W41" s="21">
        <v>235</v>
      </c>
      <c r="X41" s="21" t="str">
        <f>IF(VLOOKUP(B41,'[1]Рабочий вариант'!$B$8:$AA$93,12,0)=W41,"СОВПАЛ",VLOOKUP(B41,'[1]Рабочий вариант'!$B$8:$AA$93,12,0))</f>
        <v>СОВПАЛ</v>
      </c>
      <c r="Y41" s="26" t="s">
        <v>88</v>
      </c>
      <c r="Z41" s="21" t="str">
        <f>IF(VLOOKUP(B41,'[1]Рабочий вариант'!$B$8:$AA$93,13,0)=Y41,"СОВПАЛ",VLOOKUP(B41,'[1]Рабочий вариант'!$B$8:$AA$93,13,0))</f>
        <v>-</v>
      </c>
      <c r="AA41" s="26" t="s">
        <v>88</v>
      </c>
      <c r="AB41" s="21" t="str">
        <f>IF(VLOOKUP(B41,'[1]Рабочий вариант'!$B$8:$AA$93,14,0)=AA41,"СОВПАЛ",VLOOKUP(B41,'[1]Рабочий вариант'!$B$8:$AA$93,14,0))</f>
        <v>-</v>
      </c>
      <c r="AC41" s="21">
        <v>36.299999999999997</v>
      </c>
      <c r="AD41" s="21" t="str">
        <f>IF(VLOOKUP(B41,'[1]Рабочий вариант'!$B$8:$AA$93,15,0)=AC41,"СОВПАЛ",VLOOKUP(B41,'[1]Рабочий вариант'!$B$8:$AA$93,15,0))</f>
        <v>СОВПАЛ</v>
      </c>
      <c r="AE41" s="21">
        <v>38.200000000000003</v>
      </c>
      <c r="AF41" s="21" t="str">
        <f>IF(VLOOKUP(B41,'[1]Рабочий вариант'!$B$8:$AA$93,16,0)=AE41,"СОВПАЛ",VLOOKUP(B41,'[1]Рабочий вариант'!$B$8:$AA$93,16,0))</f>
        <v>СОВПАЛ</v>
      </c>
      <c r="AG41" s="21">
        <v>40</v>
      </c>
      <c r="AH41" s="21" t="str">
        <f>IF(VLOOKUP(B41,'[1]Рабочий вариант'!$B$8:$AA$93,17,0)=AG41,"СОВПАЛ",VLOOKUP(B41,'[1]Рабочий вариант'!$B$8:$AA$93,17,0))</f>
        <v>СОВПАЛ</v>
      </c>
      <c r="AI41" s="21">
        <v>74</v>
      </c>
      <c r="AJ41" s="21" t="str">
        <f>IF(VLOOKUP(B41,'[1]Рабочий вариант'!$B$8:$AA$93,18,0)=AI41,"СОВПАЛ",VLOOKUP(B41,'[1]Рабочий вариант'!$B$8:$AA$93,18,0))</f>
        <v>СОВПАЛ</v>
      </c>
      <c r="AK41" s="21">
        <v>74</v>
      </c>
      <c r="AL41" s="21" t="str">
        <f>IF(VLOOKUP(B41,'[1]Рабочий вариант'!$B$8:$AA$93,19,0)=AK41,"СОВПАЛ",VLOOKUP(B41,'[1]Рабочий вариант'!$B$8:$AA$93,19,0))</f>
        <v>СОВПАЛ</v>
      </c>
      <c r="AM41" s="21">
        <v>74</v>
      </c>
      <c r="AN41" s="21" t="str">
        <f>IF(VLOOKUP(B41,'[1]Рабочий вариант'!$B$8:$AA$93,20,0)=AM41,"СОВПАЛ",VLOOKUP(B41,'[1]Рабочий вариант'!$B$8:$AA$93,20,0))</f>
        <v>СОВПАЛ</v>
      </c>
      <c r="AO41" s="21">
        <v>86</v>
      </c>
      <c r="AP41" s="21" t="str">
        <f>IF(VLOOKUP(B41,'[1]Рабочий вариант'!$B$8:$AA$93,21,0)=AO41,"СОВПАЛ",VLOOKUP(B41,'[1]Рабочий вариант'!$B$8:$AA$93,21,0))</f>
        <v>СОВПАЛ</v>
      </c>
      <c r="AQ41" s="26" t="s">
        <v>88</v>
      </c>
      <c r="AR41" s="21" t="str">
        <f>IF(VLOOKUP(B41,'[1]Рабочий вариант'!$B$8:$AA$93,22,0)=AQ41,"СОВПАЛ",VLOOKUP(B41,'[1]Рабочий вариант'!$B$8:$AA$93,22,0))</f>
        <v>-</v>
      </c>
      <c r="AS41" s="26" t="s">
        <v>88</v>
      </c>
      <c r="AT41" s="21" t="str">
        <f>IF(VLOOKUP(B41,'[1]Рабочий вариант'!$B$8:$AA$93,23,0)=AS41,"СОВПАЛ",VLOOKUP(B41,'[1]Рабочий вариант'!$B$8:$AA$93,23,0))</f>
        <v>-</v>
      </c>
      <c r="AU41" s="21">
        <v>71.7</v>
      </c>
      <c r="AV41" s="21" t="str">
        <f>IF(VLOOKUP(B41,'[1]Рабочий вариант'!$B$8:$AA$93,24,0)=AU41,"СОВПАЛ",VLOOKUP(B41,'[1]Рабочий вариант'!$B$8:$AA$93,24,0))</f>
        <v>СОВПАЛ</v>
      </c>
      <c r="AW41" s="26" t="s">
        <v>88</v>
      </c>
      <c r="AX41" s="21" t="str">
        <f>IF(VLOOKUP(B41,'[1]Рабочий вариант'!$B$8:$AA$93,25,0)=AW41,"СОВПАЛ",VLOOKUP(B41,'[1]Рабочий вариант'!$B$8:$AA$93,25,0))</f>
        <v>-</v>
      </c>
      <c r="AY41" s="26" t="s">
        <v>88</v>
      </c>
      <c r="AZ41" s="21" t="str">
        <f>IF(VLOOKUP(B41,'[1]Рабочий вариант'!$B$8:$AA$93,26,0)=AY41,"СОВПАЛ",VLOOKUP(B41,'[1]Рабочий вариант'!$B$8:$AA$93,26,0))</f>
        <v>-</v>
      </c>
      <c r="BA41" s="52">
        <f t="shared" si="0"/>
        <v>17</v>
      </c>
    </row>
    <row r="42" spans="1:53" ht="25.5">
      <c r="A42" s="11">
        <v>35</v>
      </c>
      <c r="B42" s="14" t="s">
        <v>51</v>
      </c>
      <c r="C42" s="23" t="s">
        <v>85</v>
      </c>
      <c r="D42" s="23" t="str">
        <f>IF(VLOOKUP(B42,'[1]Рабочий вариант'!$B$8:$AA$93,2,0)=C42,"СОВПАЛ",VLOOKUP(B42,'[1]Рабочий вариант'!$B$8:$AA$93,2,0))</f>
        <v>нет (7)</v>
      </c>
      <c r="E42" s="27">
        <v>80</v>
      </c>
      <c r="F42" s="27" t="str">
        <f>IF(VLOOKUP(B42,'[1]Рабочий вариант'!$B$8:$AA$93,3,0)=E42,"СОВПАЛ",VLOOKUP(B42,'[1]Рабочий вариант'!$B$8:$AA$93,3,0))</f>
        <v>СОВПАЛ</v>
      </c>
      <c r="G42" s="27">
        <v>85</v>
      </c>
      <c r="H42" s="27" t="str">
        <f>IF(VLOOKUP(B42,'[1]Рабочий вариант'!$B$8:$AA$93,4,0)=G42,"СОВПАЛ",VLOOKUP(B42,'[1]Рабочий вариант'!$B$8:$AA$93,4,0))</f>
        <v>СОВПАЛ</v>
      </c>
      <c r="I42" s="27">
        <v>90</v>
      </c>
      <c r="J42" s="27" t="str">
        <f>IF(VLOOKUP(B42,'[1]Рабочий вариант'!$B$8:$AA$93,5,0)=I42,"СОВПАЛ",VLOOKUP(B42,'[1]Рабочий вариант'!$B$8:$AA$93,5,0))</f>
        <v>СОВПАЛ</v>
      </c>
      <c r="K42" s="27">
        <v>84</v>
      </c>
      <c r="L42" s="27" t="str">
        <f>IF(VLOOKUP(B42,'[1]Рабочий вариант'!$B$8:$AA$93,6,0)=K42,"СОВПАЛ",VLOOKUP(B42,'[1]Рабочий вариант'!$B$8:$AA$93,6,0))</f>
        <v>СОВПАЛ</v>
      </c>
      <c r="M42" s="27">
        <v>89</v>
      </c>
      <c r="N42" s="27" t="str">
        <f>IF(VLOOKUP(B42,'[1]Рабочий вариант'!$B$8:$AA$93,7,0)=M42,"СОВПАЛ",VLOOKUP(B42,'[1]Рабочий вариант'!$B$8:$AA$93,7,0))</f>
        <v>СОВПАЛ</v>
      </c>
      <c r="O42" s="27">
        <v>94</v>
      </c>
      <c r="P42" s="27" t="str">
        <f>IF(VLOOKUP(B42,'[1]Рабочий вариант'!$B$8:$AA$93,8,0)=O42,"СОВПАЛ",VLOOKUP(B42,'[1]Рабочий вариант'!$B$8:$AA$93,8,0))</f>
        <v>СОВПАЛ</v>
      </c>
      <c r="Q42" s="27" t="s">
        <v>88</v>
      </c>
      <c r="R42" s="27" t="str">
        <f>IF(VLOOKUP(B42,'[1]Рабочий вариант'!$B$8:$AA$93,9,0)=Q42,"СОВПАЛ",VLOOKUP(B42,'[1]Рабочий вариант'!$B$8:$AA$93,9,0))</f>
        <v>-</v>
      </c>
      <c r="S42" s="27" t="s">
        <v>88</v>
      </c>
      <c r="T42" s="27" t="str">
        <f>IF(VLOOKUP(B42,'[1]Рабочий вариант'!$B$8:$AA$93,10,0)=S42,"СОВПАЛ",VLOOKUP(B42,'[1]Рабочий вариант'!$B$8:$AA$93,10,0))</f>
        <v>-</v>
      </c>
      <c r="U42" s="27" t="s">
        <v>88</v>
      </c>
      <c r="V42" s="27" t="str">
        <f>IF(VLOOKUP(B42,'[1]Рабочий вариант'!$B$8:$AA$93,11,0)=U42,"СОВПАЛ",VLOOKUP(B42,'[1]Рабочий вариант'!$B$8:$AA$93,11,0))</f>
        <v>-</v>
      </c>
      <c r="W42" s="21">
        <v>70</v>
      </c>
      <c r="X42" s="21" t="str">
        <f>IF(VLOOKUP(B42,'[1]Рабочий вариант'!$B$8:$AA$93,12,0)=W42,"СОВПАЛ",VLOOKUP(B42,'[1]Рабочий вариант'!$B$8:$AA$93,12,0))</f>
        <v>СОВПАЛ</v>
      </c>
      <c r="Y42" s="21">
        <v>75</v>
      </c>
      <c r="Z42" s="21" t="str">
        <f>IF(VLOOKUP(B42,'[1]Рабочий вариант'!$B$8:$AA$93,13,0)=Y42,"СОВПАЛ",VLOOKUP(B42,'[1]Рабочий вариант'!$B$8:$AA$93,13,0))</f>
        <v>СОВПАЛ</v>
      </c>
      <c r="AA42" s="21">
        <v>80</v>
      </c>
      <c r="AB42" s="21" t="str">
        <f>IF(VLOOKUP(B42,'[1]Рабочий вариант'!$B$8:$AA$93,14,0)=AA42,"СОВПАЛ",VLOOKUP(B42,'[1]Рабочий вариант'!$B$8:$AA$93,14,0))</f>
        <v>СОВПАЛ</v>
      </c>
      <c r="AC42" s="21">
        <v>44.7</v>
      </c>
      <c r="AD42" s="21" t="str">
        <f>IF(VLOOKUP(B42,'[1]Рабочий вариант'!$B$8:$AA$93,15,0)=AC42,"СОВПАЛ",VLOOKUP(B42,'[1]Рабочий вариант'!$B$8:$AA$93,15,0))</f>
        <v>СОВПАЛ</v>
      </c>
      <c r="AE42" s="21">
        <v>44.7</v>
      </c>
      <c r="AF42" s="21" t="str">
        <f>IF(VLOOKUP(B42,'[1]Рабочий вариант'!$B$8:$AA$93,16,0)=AE42,"СОВПАЛ",VLOOKUP(B42,'[1]Рабочий вариант'!$B$8:$AA$93,16,0))</f>
        <v>СОВПАЛ</v>
      </c>
      <c r="AG42" s="21">
        <v>44.7</v>
      </c>
      <c r="AH42" s="21" t="str">
        <f>IF(VLOOKUP(B42,'[1]Рабочий вариант'!$B$8:$AA$93,17,0)=AG42,"СОВПАЛ",VLOOKUP(B42,'[1]Рабочий вариант'!$B$8:$AA$93,17,0))</f>
        <v>СОВПАЛ</v>
      </c>
      <c r="AI42" s="21">
        <v>92</v>
      </c>
      <c r="AJ42" s="21" t="str">
        <f>IF(VLOOKUP(B42,'[1]Рабочий вариант'!$B$8:$AA$93,18,0)=AI42,"СОВПАЛ",VLOOKUP(B42,'[1]Рабочий вариант'!$B$8:$AA$93,18,0))</f>
        <v>СОВПАЛ</v>
      </c>
      <c r="AK42" s="21">
        <v>95</v>
      </c>
      <c r="AL42" s="21" t="str">
        <f>IF(VLOOKUP(B42,'[1]Рабочий вариант'!$B$8:$AA$93,19,0)=AK42,"СОВПАЛ",VLOOKUP(B42,'[1]Рабочий вариант'!$B$8:$AA$93,19,0))</f>
        <v>СОВПАЛ</v>
      </c>
      <c r="AM42" s="21">
        <v>97</v>
      </c>
      <c r="AN42" s="21" t="str">
        <f>IF(VLOOKUP(B42,'[1]Рабочий вариант'!$B$8:$AA$93,20,0)=AM42,"СОВПАЛ",VLOOKUP(B42,'[1]Рабочий вариант'!$B$8:$AA$93,20,0))</f>
        <v>СОВПАЛ</v>
      </c>
      <c r="AO42" s="21">
        <v>93</v>
      </c>
      <c r="AP42" s="21" t="str">
        <f>IF(VLOOKUP(B42,'[1]Рабочий вариант'!$B$8:$AA$93,21,0)=AO42,"СОВПАЛ",VLOOKUP(B42,'[1]Рабочий вариант'!$B$8:$AA$93,21,0))</f>
        <v>СОВПАЛ</v>
      </c>
      <c r="AQ42" s="21">
        <v>95</v>
      </c>
      <c r="AR42" s="21" t="str">
        <f>IF(VLOOKUP(B42,'[1]Рабочий вариант'!$B$8:$AA$93,22,0)=AQ42,"СОВПАЛ",VLOOKUP(B42,'[1]Рабочий вариант'!$B$8:$AA$93,22,0))</f>
        <v>СОВПАЛ</v>
      </c>
      <c r="AS42" s="21">
        <v>98</v>
      </c>
      <c r="AT42" s="21" t="str">
        <f>IF(VLOOKUP(B42,'[1]Рабочий вариант'!$B$8:$AA$93,23,0)=AS42,"СОВПАЛ",VLOOKUP(B42,'[1]Рабочий вариант'!$B$8:$AA$93,23,0))</f>
        <v>СОВПАЛ</v>
      </c>
      <c r="AU42" s="21">
        <v>68</v>
      </c>
      <c r="AV42" s="21" t="str">
        <f>IF(VLOOKUP(B42,'[1]Рабочий вариант'!$B$8:$AA$93,24,0)=AU42,"СОВПАЛ",VLOOKUP(B42,'[1]Рабочий вариант'!$B$8:$AA$93,24,0))</f>
        <v>СОВПАЛ</v>
      </c>
      <c r="AW42" s="21">
        <v>71</v>
      </c>
      <c r="AX42" s="21" t="str">
        <f>IF(VLOOKUP(B42,'[1]Рабочий вариант'!$B$8:$AA$93,25,0)=AW42,"СОВПАЛ",VLOOKUP(B42,'[1]Рабочий вариант'!$B$8:$AA$93,25,0))</f>
        <v>СОВПАЛ</v>
      </c>
      <c r="AY42" s="21">
        <v>74</v>
      </c>
      <c r="AZ42" s="21" t="str">
        <f>IF(VLOOKUP(B42,'[1]Рабочий вариант'!$B$8:$AA$93,26,0)=AY42,"СОВПАЛ",VLOOKUP(B42,'[1]Рабочий вариант'!$B$8:$AA$93,26,0))</f>
        <v>СОВПАЛ</v>
      </c>
      <c r="BA42" s="52">
        <f t="shared" si="0"/>
        <v>21</v>
      </c>
    </row>
    <row r="43" spans="1:53" ht="25.5">
      <c r="A43" s="13">
        <v>36</v>
      </c>
      <c r="B43" s="12" t="s">
        <v>52</v>
      </c>
      <c r="C43" s="23" t="s">
        <v>87</v>
      </c>
      <c r="D43" s="23" t="str">
        <f>IF(VLOOKUP(B43,'[1]Рабочий вариант'!$B$8:$AA$93,2,0)=C43,"СОВПАЛ",VLOOKUP(B43,'[1]Рабочий вариант'!$B$8:$AA$93,2,0))</f>
        <v>да</v>
      </c>
      <c r="E43" s="27">
        <v>71</v>
      </c>
      <c r="F43" s="27" t="str">
        <f>IF(VLOOKUP(B43,'[1]Рабочий вариант'!$B$8:$AA$93,3,0)=E43,"СОВПАЛ",VLOOKUP(B43,'[1]Рабочий вариант'!$B$8:$AA$93,3,0))</f>
        <v>СОВПАЛ</v>
      </c>
      <c r="G43" s="27">
        <v>73</v>
      </c>
      <c r="H43" s="27" t="str">
        <f>IF(VLOOKUP(B43,'[1]Рабочий вариант'!$B$8:$AA$93,4,0)=G43,"СОВПАЛ",VLOOKUP(B43,'[1]Рабочий вариант'!$B$8:$AA$93,4,0))</f>
        <v>СОВПАЛ</v>
      </c>
      <c r="I43" s="27">
        <v>75</v>
      </c>
      <c r="J43" s="27" t="str">
        <f>IF(VLOOKUP(B43,'[1]Рабочий вариант'!$B$8:$AA$93,5,0)=I43,"СОВПАЛ",VLOOKUP(B43,'[1]Рабочий вариант'!$B$8:$AA$93,5,0))</f>
        <v>СОВПАЛ</v>
      </c>
      <c r="K43" s="27">
        <v>80</v>
      </c>
      <c r="L43" s="27" t="str">
        <f>IF(VLOOKUP(B43,'[1]Рабочий вариант'!$B$8:$AA$93,6,0)=K43,"СОВПАЛ",VLOOKUP(B43,'[1]Рабочий вариант'!$B$8:$AA$93,6,0))</f>
        <v>СОВПАЛ</v>
      </c>
      <c r="M43" s="27">
        <v>83</v>
      </c>
      <c r="N43" s="27" t="str">
        <f>IF(VLOOKUP(B43,'[1]Рабочий вариант'!$B$8:$AA$93,7,0)=M43,"СОВПАЛ",VLOOKUP(B43,'[1]Рабочий вариант'!$B$8:$AA$93,7,0))</f>
        <v>СОВПАЛ</v>
      </c>
      <c r="O43" s="27">
        <v>85</v>
      </c>
      <c r="P43" s="27" t="str">
        <f>IF(VLOOKUP(B43,'[1]Рабочий вариант'!$B$8:$AA$93,8,0)=O43,"СОВПАЛ",VLOOKUP(B43,'[1]Рабочий вариант'!$B$8:$AA$93,8,0))</f>
        <v>СОВПАЛ</v>
      </c>
      <c r="Q43" s="27" t="s">
        <v>89</v>
      </c>
      <c r="R43" s="27" t="str">
        <f>IF(VLOOKUP(B43,'[1]Рабочий вариант'!$B$8:$AA$93,9,0)=Q43,"СОВПАЛ",VLOOKUP(B43,'[1]Рабочий вариант'!$B$8:$AA$93,9,0))</f>
        <v>-</v>
      </c>
      <c r="S43" s="27" t="s">
        <v>89</v>
      </c>
      <c r="T43" s="27" t="str">
        <f>IF(VLOOKUP(B43,'[1]Рабочий вариант'!$B$8:$AA$93,10,0)=S43,"СОВПАЛ",VLOOKUP(B43,'[1]Рабочий вариант'!$B$8:$AA$93,10,0))</f>
        <v>-</v>
      </c>
      <c r="U43" s="27" t="s">
        <v>89</v>
      </c>
      <c r="V43" s="27" t="str">
        <f>IF(VLOOKUP(B43,'[1]Рабочий вариант'!$B$8:$AA$93,11,0)=U43,"СОВПАЛ",VLOOKUP(B43,'[1]Рабочий вариант'!$B$8:$AA$93,11,0))</f>
        <v>-</v>
      </c>
      <c r="W43" s="21">
        <v>210</v>
      </c>
      <c r="X43" s="21" t="str">
        <f>IF(VLOOKUP(B43,'[1]Рабочий вариант'!$B$8:$AA$93,12,0)=W43,"СОВПАЛ",VLOOKUP(B43,'[1]Рабочий вариант'!$B$8:$AA$93,12,0))</f>
        <v>СОВПАЛ</v>
      </c>
      <c r="Y43" s="21">
        <v>2225</v>
      </c>
      <c r="Z43" s="21" t="str">
        <f>IF(VLOOKUP(B43,'[1]Рабочий вариант'!$B$8:$AA$93,13,0)=Y43,"СОВПАЛ",VLOOKUP(B43,'[1]Рабочий вариант'!$B$8:$AA$93,13,0))</f>
        <v>СОВПАЛ</v>
      </c>
      <c r="AA43" s="21">
        <v>275</v>
      </c>
      <c r="AB43" s="21" t="str">
        <f>IF(VLOOKUP(B43,'[1]Рабочий вариант'!$B$8:$AA$93,14,0)=AA43,"СОВПАЛ",VLOOKUP(B43,'[1]Рабочий вариант'!$B$8:$AA$93,14,0))</f>
        <v>СОВПАЛ</v>
      </c>
      <c r="AC43" s="21">
        <v>32.5</v>
      </c>
      <c r="AD43" s="21" t="str">
        <f>IF(VLOOKUP(B43,'[1]Рабочий вариант'!$B$8:$AA$93,15,0)=AC43,"СОВПАЛ",VLOOKUP(B43,'[1]Рабочий вариант'!$B$8:$AA$93,15,0))</f>
        <v>СОВПАЛ</v>
      </c>
      <c r="AE43" s="21">
        <v>33</v>
      </c>
      <c r="AF43" s="21" t="str">
        <f>IF(VLOOKUP(B43,'[1]Рабочий вариант'!$B$8:$AA$93,16,0)=AE43,"СОВПАЛ",VLOOKUP(B43,'[1]Рабочий вариант'!$B$8:$AA$93,16,0))</f>
        <v>СОВПАЛ</v>
      </c>
      <c r="AG43" s="21">
        <v>35</v>
      </c>
      <c r="AH43" s="21" t="str">
        <f>IF(VLOOKUP(B43,'[1]Рабочий вариант'!$B$8:$AA$93,17,0)=AG43,"СОВПАЛ",VLOOKUP(B43,'[1]Рабочий вариант'!$B$8:$AA$93,17,0))</f>
        <v>СОВПАЛ</v>
      </c>
      <c r="AI43" s="21">
        <v>60</v>
      </c>
      <c r="AJ43" s="21" t="str">
        <f>IF(VLOOKUP(B43,'[1]Рабочий вариант'!$B$8:$AA$93,18,0)=AI43,"СОВПАЛ",VLOOKUP(B43,'[1]Рабочий вариант'!$B$8:$AA$93,18,0))</f>
        <v>СОВПАЛ</v>
      </c>
      <c r="AK43" s="21">
        <v>62</v>
      </c>
      <c r="AL43" s="21" t="str">
        <f>IF(VLOOKUP(B43,'[1]Рабочий вариант'!$B$8:$AA$93,19,0)=AK43,"СОВПАЛ",VLOOKUP(B43,'[1]Рабочий вариант'!$B$8:$AA$93,19,0))</f>
        <v>СОВПАЛ</v>
      </c>
      <c r="AM43" s="29">
        <v>65</v>
      </c>
      <c r="AN43" s="21" t="str">
        <f>IF(VLOOKUP(B43,'[1]Рабочий вариант'!$B$8:$AA$93,20,0)=AM43,"СОВПАЛ",VLOOKUP(B43,'[1]Рабочий вариант'!$B$8:$AA$93,20,0))</f>
        <v>СОВПАЛ</v>
      </c>
      <c r="AO43" s="21">
        <v>32</v>
      </c>
      <c r="AP43" s="21" t="str">
        <f>IF(VLOOKUP(B43,'[1]Рабочий вариант'!$B$8:$AA$93,21,0)=AO43,"СОВПАЛ",VLOOKUP(B43,'[1]Рабочий вариант'!$B$8:$AA$93,21,0))</f>
        <v>СОВПАЛ</v>
      </c>
      <c r="AQ43" s="21">
        <v>34</v>
      </c>
      <c r="AR43" s="21" t="str">
        <f>IF(VLOOKUP(B43,'[1]Рабочий вариант'!$B$8:$AA$93,22,0)=AQ43,"СОВПАЛ",VLOOKUP(B43,'[1]Рабочий вариант'!$B$8:$AA$93,22,0))</f>
        <v>СОВПАЛ</v>
      </c>
      <c r="AS43" s="21">
        <v>35</v>
      </c>
      <c r="AT43" s="21" t="str">
        <f>IF(VLOOKUP(B43,'[1]Рабочий вариант'!$B$8:$AA$93,23,0)=AS43,"СОВПАЛ",VLOOKUP(B43,'[1]Рабочий вариант'!$B$8:$AA$93,23,0))</f>
        <v>СОВПАЛ</v>
      </c>
      <c r="AU43" s="21">
        <v>35</v>
      </c>
      <c r="AV43" s="21" t="str">
        <f>IF(VLOOKUP(B43,'[1]Рабочий вариант'!$B$8:$AA$93,24,0)=AU43,"СОВПАЛ",VLOOKUP(B43,'[1]Рабочий вариант'!$B$8:$AA$93,24,0))</f>
        <v>СОВПАЛ</v>
      </c>
      <c r="AW43" s="21">
        <v>45</v>
      </c>
      <c r="AX43" s="21" t="str">
        <f>IF(VLOOKUP(B43,'[1]Рабочий вариант'!$B$8:$AA$93,25,0)=AW43,"СОВПАЛ",VLOOKUP(B43,'[1]Рабочий вариант'!$B$8:$AA$93,25,0))</f>
        <v>СОВПАЛ</v>
      </c>
      <c r="AY43" s="21">
        <v>50</v>
      </c>
      <c r="AZ43" s="21" t="str">
        <f>IF(VLOOKUP(B43,'[1]Рабочий вариант'!$B$8:$AA$93,26,0)=AY43,"СОВПАЛ",VLOOKUP(B43,'[1]Рабочий вариант'!$B$8:$AA$93,26,0))</f>
        <v>СОВПАЛ</v>
      </c>
      <c r="BA43" s="52">
        <f t="shared" si="0"/>
        <v>21</v>
      </c>
    </row>
    <row r="44" spans="1:53" ht="25.5">
      <c r="A44" s="11">
        <v>37</v>
      </c>
      <c r="B44" s="12" t="s">
        <v>53</v>
      </c>
      <c r="C44" s="23" t="s">
        <v>85</v>
      </c>
      <c r="D44" s="23" t="str">
        <f>IF(VLOOKUP(B44,'[1]Рабочий вариант'!$B$8:$AA$93,2,0)=C44,"СОВПАЛ",VLOOKUP(B44,'[1]Рабочий вариант'!$B$8:$AA$93,2,0))</f>
        <v>СОВПАЛ</v>
      </c>
      <c r="E44" s="27">
        <v>80</v>
      </c>
      <c r="F44" s="27" t="str">
        <f>IF(VLOOKUP(B44,'[1]Рабочий вариант'!$B$8:$AA$93,3,0)=E44,"СОВПАЛ",VLOOKUP(B44,'[1]Рабочий вариант'!$B$8:$AA$93,3,0))</f>
        <v>СОВПАЛ</v>
      </c>
      <c r="G44" s="27">
        <v>85</v>
      </c>
      <c r="H44" s="27" t="str">
        <f>IF(VLOOKUP(B44,'[1]Рабочий вариант'!$B$8:$AA$93,4,0)=G44,"СОВПАЛ",VLOOKUP(B44,'[1]Рабочий вариант'!$B$8:$AA$93,4,0))</f>
        <v>СОВПАЛ</v>
      </c>
      <c r="I44" s="27">
        <v>90</v>
      </c>
      <c r="J44" s="27" t="str">
        <f>IF(VLOOKUP(B44,'[1]Рабочий вариант'!$B$8:$AA$93,5,0)=I44,"СОВПАЛ",VLOOKUP(B44,'[1]Рабочий вариант'!$B$8:$AA$93,5,0))</f>
        <v>СОВПАЛ</v>
      </c>
      <c r="K44" s="27">
        <v>84</v>
      </c>
      <c r="L44" s="27" t="str">
        <f>IF(VLOOKUP(B44,'[1]Рабочий вариант'!$B$8:$AA$93,6,0)=K44,"СОВПАЛ",VLOOKUP(B44,'[1]Рабочий вариант'!$B$8:$AA$93,6,0))</f>
        <v>СОВПАЛ</v>
      </c>
      <c r="M44" s="27">
        <v>89</v>
      </c>
      <c r="N44" s="27" t="str">
        <f>IF(VLOOKUP(B44,'[1]Рабочий вариант'!$B$8:$AA$93,7,0)=M44,"СОВПАЛ",VLOOKUP(B44,'[1]Рабочий вариант'!$B$8:$AA$93,7,0))</f>
        <v>СОВПАЛ</v>
      </c>
      <c r="O44" s="27">
        <v>94</v>
      </c>
      <c r="P44" s="27" t="str">
        <f>IF(VLOOKUP(B44,'[1]Рабочий вариант'!$B$8:$AA$93,8,0)=O44,"СОВПАЛ",VLOOKUP(B44,'[1]Рабочий вариант'!$B$8:$AA$93,8,0))</f>
        <v>СОВПАЛ</v>
      </c>
      <c r="Q44" s="27" t="s">
        <v>88</v>
      </c>
      <c r="R44" s="27" t="str">
        <f>IF(VLOOKUP(B44,'[1]Рабочий вариант'!$B$8:$AA$93,9,0)=Q44,"СОВПАЛ",VLOOKUP(B44,'[1]Рабочий вариант'!$B$8:$AA$93,9,0))</f>
        <v>-</v>
      </c>
      <c r="S44" s="27" t="s">
        <v>88</v>
      </c>
      <c r="T44" s="27" t="str">
        <f>IF(VLOOKUP(B44,'[1]Рабочий вариант'!$B$8:$AA$93,10,0)=S44,"СОВПАЛ",VLOOKUP(B44,'[1]Рабочий вариант'!$B$8:$AA$93,10,0))</f>
        <v>-</v>
      </c>
      <c r="U44" s="27" t="s">
        <v>88</v>
      </c>
      <c r="V44" s="27" t="str">
        <f>IF(VLOOKUP(B44,'[1]Рабочий вариант'!$B$8:$AA$93,11,0)=U44,"СОВПАЛ",VLOOKUP(B44,'[1]Рабочий вариант'!$B$8:$AA$93,11,0))</f>
        <v>-</v>
      </c>
      <c r="W44" s="21">
        <v>42</v>
      </c>
      <c r="X44" s="21" t="str">
        <f>IF(VLOOKUP(B44,'[1]Рабочий вариант'!$B$8:$AA$93,12,0)=W44,"СОВПАЛ",VLOOKUP(B44,'[1]Рабочий вариант'!$B$8:$AA$93,12,0))</f>
        <v>СОВПАЛ</v>
      </c>
      <c r="Y44" s="21">
        <v>50</v>
      </c>
      <c r="Z44" s="21" t="str">
        <f>IF(VLOOKUP(B44,'[1]Рабочий вариант'!$B$8:$AA$93,13,0)=Y44,"СОВПАЛ",VLOOKUP(B44,'[1]Рабочий вариант'!$B$8:$AA$93,13,0))</f>
        <v>СОВПАЛ</v>
      </c>
      <c r="AA44" s="21">
        <v>54</v>
      </c>
      <c r="AB44" s="21" t="str">
        <f>IF(VLOOKUP(B44,'[1]Рабочий вариант'!$B$8:$AA$93,14,0)=AA44,"СОВПАЛ",VLOOKUP(B44,'[1]Рабочий вариант'!$B$8:$AA$93,14,0))</f>
        <v>СОВПАЛ</v>
      </c>
      <c r="AC44" s="21">
        <v>40.4</v>
      </c>
      <c r="AD44" s="21" t="str">
        <f>IF(VLOOKUP(B44,'[1]Рабочий вариант'!$B$8:$AA$93,15,0)=AC44,"СОВПАЛ",VLOOKUP(B44,'[1]Рабочий вариант'!$B$8:$AA$93,15,0))</f>
        <v>СОВПАЛ</v>
      </c>
      <c r="AE44" s="21">
        <v>40.6</v>
      </c>
      <c r="AF44" s="21" t="str">
        <f>IF(VLOOKUP(B44,'[1]Рабочий вариант'!$B$8:$AA$93,16,0)=AE44,"СОВПАЛ",VLOOKUP(B44,'[1]Рабочий вариант'!$B$8:$AA$93,16,0))</f>
        <v>СОВПАЛ</v>
      </c>
      <c r="AG44" s="21">
        <v>40.799999999999997</v>
      </c>
      <c r="AH44" s="21" t="str">
        <f>IF(VLOOKUP(B44,'[1]Рабочий вариант'!$B$8:$AA$93,17,0)=AG44,"СОВПАЛ",VLOOKUP(B44,'[1]Рабочий вариант'!$B$8:$AA$93,17,0))</f>
        <v>СОВПАЛ</v>
      </c>
      <c r="AI44" s="21">
        <v>40</v>
      </c>
      <c r="AJ44" s="21" t="str">
        <f>IF(VLOOKUP(B44,'[1]Рабочий вариант'!$B$8:$AA$93,18,0)=AI44,"СОВПАЛ",VLOOKUP(B44,'[1]Рабочий вариант'!$B$8:$AA$93,18,0))</f>
        <v>СОВПАЛ</v>
      </c>
      <c r="AK44" s="21">
        <v>50</v>
      </c>
      <c r="AL44" s="21" t="str">
        <f>IF(VLOOKUP(B44,'[1]Рабочий вариант'!$B$8:$AA$93,19,0)=AK44,"СОВПАЛ",VLOOKUP(B44,'[1]Рабочий вариант'!$B$8:$AA$93,19,0))</f>
        <v>СОВПАЛ</v>
      </c>
      <c r="AM44" s="21">
        <v>70</v>
      </c>
      <c r="AN44" s="21" t="str">
        <f>IF(VLOOKUP(B44,'[1]Рабочий вариант'!$B$8:$AA$93,20,0)=AM44,"СОВПАЛ",VLOOKUP(B44,'[1]Рабочий вариант'!$B$8:$AA$93,20,0))</f>
        <v>СОВПАЛ</v>
      </c>
      <c r="AO44" s="21">
        <v>100</v>
      </c>
      <c r="AP44" s="21" t="str">
        <f>IF(VLOOKUP(B44,'[1]Рабочий вариант'!$B$8:$AA$93,21,0)=AO44,"СОВПАЛ",VLOOKUP(B44,'[1]Рабочий вариант'!$B$8:$AA$93,21,0))</f>
        <v>СОВПАЛ</v>
      </c>
      <c r="AQ44" s="21">
        <v>100</v>
      </c>
      <c r="AR44" s="21" t="str">
        <f>IF(VLOOKUP(B44,'[1]Рабочий вариант'!$B$8:$AA$93,22,0)=AQ44,"СОВПАЛ",VLOOKUP(B44,'[1]Рабочий вариант'!$B$8:$AA$93,22,0))</f>
        <v>СОВПАЛ</v>
      </c>
      <c r="AS44" s="21">
        <v>100</v>
      </c>
      <c r="AT44" s="21" t="str">
        <f>IF(VLOOKUP(B44,'[1]Рабочий вариант'!$B$8:$AA$93,23,0)=AS44,"СОВПАЛ",VLOOKUP(B44,'[1]Рабочий вариант'!$B$8:$AA$93,23,0))</f>
        <v>СОВПАЛ</v>
      </c>
      <c r="AU44" s="21">
        <v>48.5</v>
      </c>
      <c r="AV44" s="21" t="str">
        <f>IF(VLOOKUP(B44,'[1]Рабочий вариант'!$B$8:$AA$93,24,0)=AU44,"СОВПАЛ",VLOOKUP(B44,'[1]Рабочий вариант'!$B$8:$AA$93,24,0))</f>
        <v>СОВПАЛ</v>
      </c>
      <c r="AW44" s="21">
        <v>50</v>
      </c>
      <c r="AX44" s="21" t="str">
        <f>IF(VLOOKUP(B44,'[1]Рабочий вариант'!$B$8:$AA$93,25,0)=AW44,"СОВПАЛ",VLOOKUP(B44,'[1]Рабочий вариант'!$B$8:$AA$93,25,0))</f>
        <v>СОВПАЛ</v>
      </c>
      <c r="AY44" s="21">
        <v>52</v>
      </c>
      <c r="AZ44" s="21" t="str">
        <f>IF(VLOOKUP(B44,'[1]Рабочий вариант'!$B$8:$AA$93,26,0)=AY44,"СОВПАЛ",VLOOKUP(B44,'[1]Рабочий вариант'!$B$8:$AA$93,26,0))</f>
        <v>СОВПАЛ</v>
      </c>
      <c r="BA44" s="52">
        <f t="shared" si="0"/>
        <v>22</v>
      </c>
    </row>
    <row r="45" spans="1:53" ht="18.75">
      <c r="A45" s="13">
        <v>38</v>
      </c>
      <c r="B45" s="12" t="s">
        <v>54</v>
      </c>
      <c r="C45" s="23" t="s">
        <v>85</v>
      </c>
      <c r="D45" s="23" t="e">
        <f>IF(VLOOKUP(B45,'[1]Рабочий вариант'!$B$8:$AA$93,2,0)=C45,"СОВПАЛ",VLOOKUP(B45,'[1]Рабочий вариант'!$B$8:$AA$93,2,0))</f>
        <v>#N/A</v>
      </c>
      <c r="E45" s="27">
        <v>80</v>
      </c>
      <c r="F45" s="27" t="e">
        <f>IF(VLOOKUP(B45,'[1]Рабочий вариант'!$B$8:$AA$93,3,0)=E45,"СОВПАЛ",VLOOKUP(B45,'[1]Рабочий вариант'!$B$8:$AA$93,3,0))</f>
        <v>#N/A</v>
      </c>
      <c r="G45" s="27">
        <v>85</v>
      </c>
      <c r="H45" s="27" t="e">
        <f>IF(VLOOKUP(B45,'[1]Рабочий вариант'!$B$8:$AA$93,4,0)=G45,"СОВПАЛ",VLOOKUP(B45,'[1]Рабочий вариант'!$B$8:$AA$93,4,0))</f>
        <v>#N/A</v>
      </c>
      <c r="I45" s="27">
        <v>90</v>
      </c>
      <c r="J45" s="27" t="e">
        <f>IF(VLOOKUP(B45,'[1]Рабочий вариант'!$B$8:$AA$93,5,0)=I45,"СОВПАЛ",VLOOKUP(B45,'[1]Рабочий вариант'!$B$8:$AA$93,5,0))</f>
        <v>#N/A</v>
      </c>
      <c r="K45" s="27">
        <v>85.7</v>
      </c>
      <c r="L45" s="27" t="e">
        <f>IF(VLOOKUP(B45,'[1]Рабочий вариант'!$B$8:$AA$93,6,0)=K45,"СОВПАЛ",VLOOKUP(B45,'[1]Рабочий вариант'!$B$8:$AA$93,6,0))</f>
        <v>#N/A</v>
      </c>
      <c r="M45" s="27">
        <v>89</v>
      </c>
      <c r="N45" s="27" t="e">
        <f>IF(VLOOKUP(B45,'[1]Рабочий вариант'!$B$8:$AA$93,7,0)=M45,"СОВПАЛ",VLOOKUP(B45,'[1]Рабочий вариант'!$B$8:$AA$93,7,0))</f>
        <v>#N/A</v>
      </c>
      <c r="O45" s="27">
        <v>94</v>
      </c>
      <c r="P45" s="27" t="e">
        <f>IF(VLOOKUP(B45,'[1]Рабочий вариант'!$B$8:$AA$93,8,0)=O45,"СОВПАЛ",VLOOKUP(B45,'[1]Рабочий вариант'!$B$8:$AA$93,8,0))</f>
        <v>#N/A</v>
      </c>
      <c r="Q45" s="27">
        <v>69</v>
      </c>
      <c r="R45" s="27" t="e">
        <f>IF(VLOOKUP(B45,'[1]Рабочий вариант'!$B$8:$AA$93,9,0)=Q45,"СОВПАЛ",VLOOKUP(B45,'[1]Рабочий вариант'!$B$8:$AA$93,9,0))</f>
        <v>#N/A</v>
      </c>
      <c r="S45" s="27">
        <v>69</v>
      </c>
      <c r="T45" s="27" t="e">
        <f>IF(VLOOKUP(B45,'[1]Рабочий вариант'!$B$8:$AA$93,10,0)=S45,"СОВПАЛ",VLOOKUP(B45,'[1]Рабочий вариант'!$B$8:$AA$93,10,0))</f>
        <v>#N/A</v>
      </c>
      <c r="U45" s="27">
        <v>69</v>
      </c>
      <c r="V45" s="27" t="e">
        <f>IF(VLOOKUP(B45,'[1]Рабочий вариант'!$B$8:$AA$93,11,0)=U45,"СОВПАЛ",VLOOKUP(B45,'[1]Рабочий вариант'!$B$8:$AA$93,11,0))</f>
        <v>#N/A</v>
      </c>
      <c r="W45" s="21">
        <v>12</v>
      </c>
      <c r="X45" s="21" t="e">
        <f>IF(VLOOKUP(B45,'[1]Рабочий вариант'!$B$8:$AA$93,12,0)=W45,"СОВПАЛ",VLOOKUP(B45,'[1]Рабочий вариант'!$B$8:$AA$93,12,0))</f>
        <v>#N/A</v>
      </c>
      <c r="Y45" s="21">
        <v>20</v>
      </c>
      <c r="Z45" s="21" t="e">
        <f>IF(VLOOKUP(B45,'[1]Рабочий вариант'!$B$8:$AA$93,13,0)=Y45,"СОВПАЛ",VLOOKUP(B45,'[1]Рабочий вариант'!$B$8:$AA$93,13,0))</f>
        <v>#N/A</v>
      </c>
      <c r="AA45" s="21">
        <v>29</v>
      </c>
      <c r="AB45" s="21" t="e">
        <f>IF(VLOOKUP(B45,'[1]Рабочий вариант'!$B$8:$AA$93,14,0)=AA45,"СОВПАЛ",VLOOKUP(B45,'[1]Рабочий вариант'!$B$8:$AA$93,14,0))</f>
        <v>#N/A</v>
      </c>
      <c r="AC45" s="21">
        <v>40.4</v>
      </c>
      <c r="AD45" s="21" t="e">
        <f>IF(VLOOKUP(B45,'[1]Рабочий вариант'!$B$8:$AA$93,15,0)=AC45,"СОВПАЛ",VLOOKUP(B45,'[1]Рабочий вариант'!$B$8:$AA$93,15,0))</f>
        <v>#N/A</v>
      </c>
      <c r="AE45" s="21">
        <v>40.6</v>
      </c>
      <c r="AF45" s="21" t="e">
        <f>IF(VLOOKUP(B45,'[1]Рабочий вариант'!$B$8:$AA$93,16,0)=AE45,"СОВПАЛ",VLOOKUP(B45,'[1]Рабочий вариант'!$B$8:$AA$93,16,0))</f>
        <v>#N/A</v>
      </c>
      <c r="AG45" s="21">
        <v>40.799999999999997</v>
      </c>
      <c r="AH45" s="21" t="e">
        <f>IF(VLOOKUP(B45,'[1]Рабочий вариант'!$B$8:$AA$93,17,0)=AG45,"СОВПАЛ",VLOOKUP(B45,'[1]Рабочий вариант'!$B$8:$AA$93,17,0))</f>
        <v>#N/A</v>
      </c>
      <c r="AI45" s="21">
        <v>85</v>
      </c>
      <c r="AJ45" s="21" t="e">
        <f>IF(VLOOKUP(B45,'[1]Рабочий вариант'!$B$8:$AA$93,18,0)=AI45,"СОВПАЛ",VLOOKUP(B45,'[1]Рабочий вариант'!$B$8:$AA$93,18,0))</f>
        <v>#N/A</v>
      </c>
      <c r="AK45" s="21">
        <v>90</v>
      </c>
      <c r="AL45" s="21" t="e">
        <f>IF(VLOOKUP(B45,'[1]Рабочий вариант'!$B$8:$AA$93,19,0)=AK45,"СОВПАЛ",VLOOKUP(B45,'[1]Рабочий вариант'!$B$8:$AA$93,19,0))</f>
        <v>#N/A</v>
      </c>
      <c r="AM45" s="21">
        <v>91</v>
      </c>
      <c r="AN45" s="21" t="e">
        <f>IF(VLOOKUP(B45,'[1]Рабочий вариант'!$B$8:$AA$93,20,0)=AM45,"СОВПАЛ",VLOOKUP(B45,'[1]Рабочий вариант'!$B$8:$AA$93,20,0))</f>
        <v>#N/A</v>
      </c>
      <c r="AO45" s="21">
        <v>100</v>
      </c>
      <c r="AP45" s="21" t="e">
        <f>IF(VLOOKUP(B45,'[1]Рабочий вариант'!$B$8:$AA$93,21,0)=AO45,"СОВПАЛ",VLOOKUP(B45,'[1]Рабочий вариант'!$B$8:$AA$93,21,0))</f>
        <v>#N/A</v>
      </c>
      <c r="AQ45" s="21">
        <v>100</v>
      </c>
      <c r="AR45" s="21" t="e">
        <f>IF(VLOOKUP(B45,'[1]Рабочий вариант'!$B$8:$AA$93,22,0)=AQ45,"СОВПАЛ",VLOOKUP(B45,'[1]Рабочий вариант'!$B$8:$AA$93,22,0))</f>
        <v>#N/A</v>
      </c>
      <c r="AS45" s="21">
        <v>100</v>
      </c>
      <c r="AT45" s="21" t="e">
        <f>IF(VLOOKUP(B45,'[1]Рабочий вариант'!$B$8:$AA$93,23,0)=AS45,"СОВПАЛ",VLOOKUP(B45,'[1]Рабочий вариант'!$B$8:$AA$93,23,0))</f>
        <v>#N/A</v>
      </c>
      <c r="AU45" s="21">
        <v>35</v>
      </c>
      <c r="AV45" s="21" t="e">
        <f>IF(VLOOKUP(B45,'[1]Рабочий вариант'!$B$8:$AA$93,24,0)=AU45,"СОВПАЛ",VLOOKUP(B45,'[1]Рабочий вариант'!$B$8:$AA$93,24,0))</f>
        <v>#N/A</v>
      </c>
      <c r="AW45" s="21">
        <v>40</v>
      </c>
      <c r="AX45" s="21" t="e">
        <f>IF(VLOOKUP(B45,'[1]Рабочий вариант'!$B$8:$AA$93,25,0)=AW45,"СОВПАЛ",VLOOKUP(B45,'[1]Рабочий вариант'!$B$8:$AA$93,25,0))</f>
        <v>#N/A</v>
      </c>
      <c r="AY45" s="21">
        <v>45</v>
      </c>
      <c r="AZ45" s="21" t="e">
        <f>IF(VLOOKUP(B45,'[1]Рабочий вариант'!$B$8:$AA$93,26,0)=AY45,"СОВПАЛ",VLOOKUP(B45,'[1]Рабочий вариант'!$B$8:$AA$93,26,0))</f>
        <v>#N/A</v>
      </c>
      <c r="BA45" s="52">
        <f t="shared" si="0"/>
        <v>0</v>
      </c>
    </row>
    <row r="46" spans="1:53" ht="25.5">
      <c r="A46" s="11">
        <v>39</v>
      </c>
      <c r="B46" s="12" t="s">
        <v>55</v>
      </c>
      <c r="C46" s="23" t="s">
        <v>85</v>
      </c>
      <c r="D46" s="23" t="str">
        <f>IF(VLOOKUP(B46,'[1]Рабочий вариант'!$B$8:$AA$93,2,0)=C46,"СОВПАЛ",VLOOKUP(B46,'[1]Рабочий вариант'!$B$8:$AA$93,2,0))</f>
        <v>СОВПАЛ</v>
      </c>
      <c r="E46" s="27">
        <v>80</v>
      </c>
      <c r="F46" s="27" t="str">
        <f>IF(VLOOKUP(B46,'[1]Рабочий вариант'!$B$8:$AA$93,3,0)=E46,"СОВПАЛ",VLOOKUP(B46,'[1]Рабочий вариант'!$B$8:$AA$93,3,0))</f>
        <v>СОВПАЛ</v>
      </c>
      <c r="G46" s="27">
        <v>85</v>
      </c>
      <c r="H46" s="27" t="str">
        <f>IF(VLOOKUP(B46,'[1]Рабочий вариант'!$B$8:$AA$93,4,0)=G46,"СОВПАЛ",VLOOKUP(B46,'[1]Рабочий вариант'!$B$8:$AA$93,4,0))</f>
        <v>СОВПАЛ</v>
      </c>
      <c r="I46" s="27">
        <v>90</v>
      </c>
      <c r="J46" s="27" t="str">
        <f>IF(VLOOKUP(B46,'[1]Рабочий вариант'!$B$8:$AA$93,5,0)=I46,"СОВПАЛ",VLOOKUP(B46,'[1]Рабочий вариант'!$B$8:$AA$93,5,0))</f>
        <v>СОВПАЛ</v>
      </c>
      <c r="K46" s="27">
        <v>84</v>
      </c>
      <c r="L46" s="27" t="str">
        <f>IF(VLOOKUP(B46,'[1]Рабочий вариант'!$B$8:$AA$93,6,0)=K46,"СОВПАЛ",VLOOKUP(B46,'[1]Рабочий вариант'!$B$8:$AA$93,6,0))</f>
        <v>СОВПАЛ</v>
      </c>
      <c r="M46" s="27">
        <v>89</v>
      </c>
      <c r="N46" s="27" t="str">
        <f>IF(VLOOKUP(B46,'[1]Рабочий вариант'!$B$8:$AA$93,7,0)=M46,"СОВПАЛ",VLOOKUP(B46,'[1]Рабочий вариант'!$B$8:$AA$93,7,0))</f>
        <v>СОВПАЛ</v>
      </c>
      <c r="O46" s="27">
        <v>94</v>
      </c>
      <c r="P46" s="27" t="str">
        <f>IF(VLOOKUP(B46,'[1]Рабочий вариант'!$B$8:$AA$93,8,0)=O46,"СОВПАЛ",VLOOKUP(B46,'[1]Рабочий вариант'!$B$8:$AA$93,8,0))</f>
        <v>СОВПАЛ</v>
      </c>
      <c r="Q46" s="27" t="s">
        <v>88</v>
      </c>
      <c r="R46" s="27" t="str">
        <f>IF(VLOOKUP(B46,'[1]Рабочий вариант'!$B$8:$AA$93,9,0)=Q46,"СОВПАЛ",VLOOKUP(B46,'[1]Рабочий вариант'!$B$8:$AA$93,9,0))</f>
        <v>-</v>
      </c>
      <c r="S46" s="27" t="s">
        <v>88</v>
      </c>
      <c r="T46" s="27" t="str">
        <f>IF(VLOOKUP(B46,'[1]Рабочий вариант'!$B$8:$AA$93,10,0)=S46,"СОВПАЛ",VLOOKUP(B46,'[1]Рабочий вариант'!$B$8:$AA$93,10,0))</f>
        <v>-</v>
      </c>
      <c r="U46" s="27" t="s">
        <v>88</v>
      </c>
      <c r="V46" s="27" t="str">
        <f>IF(VLOOKUP(B46,'[1]Рабочий вариант'!$B$8:$AA$93,11,0)=U46,"СОВПАЛ",VLOOKUP(B46,'[1]Рабочий вариант'!$B$8:$AA$93,11,0))</f>
        <v>-</v>
      </c>
      <c r="W46" s="21">
        <v>5</v>
      </c>
      <c r="X46" s="21" t="str">
        <f>IF(VLOOKUP(B46,'[1]Рабочий вариант'!$B$8:$AA$93,12,0)=W46,"СОВПАЛ",VLOOKUP(B46,'[1]Рабочий вариант'!$B$8:$AA$93,12,0))</f>
        <v>СОВПАЛ</v>
      </c>
      <c r="Y46" s="21">
        <v>5</v>
      </c>
      <c r="Z46" s="21" t="str">
        <f>IF(VLOOKUP(B46,'[1]Рабочий вариант'!$B$8:$AA$93,13,0)=Y46,"СОВПАЛ",VLOOKUP(B46,'[1]Рабочий вариант'!$B$8:$AA$93,13,0))</f>
        <v>СОВПАЛ</v>
      </c>
      <c r="AA46" s="21">
        <v>5</v>
      </c>
      <c r="AB46" s="21" t="str">
        <f>IF(VLOOKUP(B46,'[1]Рабочий вариант'!$B$8:$AA$93,14,0)=AA46,"СОВПАЛ",VLOOKUP(B46,'[1]Рабочий вариант'!$B$8:$AA$93,14,0))</f>
        <v>СОВПАЛ</v>
      </c>
      <c r="AC46" s="21">
        <v>44.7</v>
      </c>
      <c r="AD46" s="21" t="str">
        <f>IF(VLOOKUP(B46,'[1]Рабочий вариант'!$B$8:$AA$93,15,0)=AC46,"СОВПАЛ",VLOOKUP(B46,'[1]Рабочий вариант'!$B$8:$AA$93,15,0))</f>
        <v>СОВПАЛ</v>
      </c>
      <c r="AE46" s="21">
        <v>47</v>
      </c>
      <c r="AF46" s="21" t="str">
        <f>IF(VLOOKUP(B46,'[1]Рабочий вариант'!$B$8:$AA$93,16,0)=AE46,"СОВПАЛ",VLOOKUP(B46,'[1]Рабочий вариант'!$B$8:$AA$93,16,0))</f>
        <v>СОВПАЛ</v>
      </c>
      <c r="AG46" s="21">
        <v>49.4</v>
      </c>
      <c r="AH46" s="21" t="str">
        <f>IF(VLOOKUP(B46,'[1]Рабочий вариант'!$B$8:$AA$93,17,0)=AG46,"СОВПАЛ",VLOOKUP(B46,'[1]Рабочий вариант'!$B$8:$AA$93,17,0))</f>
        <v>СОВПАЛ</v>
      </c>
      <c r="AI46" s="21">
        <v>100</v>
      </c>
      <c r="AJ46" s="21" t="str">
        <f>IF(VLOOKUP(B46,'[1]Рабочий вариант'!$B$8:$AA$93,18,0)=AI46,"СОВПАЛ",VLOOKUP(B46,'[1]Рабочий вариант'!$B$8:$AA$93,18,0))</f>
        <v>СОВПАЛ</v>
      </c>
      <c r="AK46" s="21">
        <v>100</v>
      </c>
      <c r="AL46" s="21" t="str">
        <f>IF(VLOOKUP(B46,'[1]Рабочий вариант'!$B$8:$AA$93,19,0)=AK46,"СОВПАЛ",VLOOKUP(B46,'[1]Рабочий вариант'!$B$8:$AA$93,19,0))</f>
        <v>СОВПАЛ</v>
      </c>
      <c r="AM46" s="21">
        <v>100</v>
      </c>
      <c r="AN46" s="21" t="str">
        <f>IF(VLOOKUP(B46,'[1]Рабочий вариант'!$B$8:$AA$93,20,0)=AM46,"СОВПАЛ",VLOOKUP(B46,'[1]Рабочий вариант'!$B$8:$AA$93,20,0))</f>
        <v>СОВПАЛ</v>
      </c>
      <c r="AO46" s="21">
        <v>94.5</v>
      </c>
      <c r="AP46" s="21" t="str">
        <f>IF(VLOOKUP(B46,'[1]Рабочий вариант'!$B$8:$AA$93,21,0)=AO46,"СОВПАЛ",VLOOKUP(B46,'[1]Рабочий вариант'!$B$8:$AA$93,21,0))</f>
        <v>СОВПАЛ</v>
      </c>
      <c r="AQ46" s="21">
        <v>95</v>
      </c>
      <c r="AR46" s="21" t="str">
        <f>IF(VLOOKUP(B46,'[1]Рабочий вариант'!$B$8:$AA$93,22,0)=AQ46,"СОВПАЛ",VLOOKUP(B46,'[1]Рабочий вариант'!$B$8:$AA$93,22,0))</f>
        <v>СОВПАЛ</v>
      </c>
      <c r="AS46" s="21">
        <v>95.5</v>
      </c>
      <c r="AT46" s="21" t="str">
        <f>IF(VLOOKUP(B46,'[1]Рабочий вариант'!$B$8:$AA$93,23,0)=AS46,"СОВПАЛ",VLOOKUP(B46,'[1]Рабочий вариант'!$B$8:$AA$93,23,0))</f>
        <v>СОВПАЛ</v>
      </c>
      <c r="AU46" s="21">
        <v>67</v>
      </c>
      <c r="AV46" s="21" t="str">
        <f>IF(VLOOKUP(B46,'[1]Рабочий вариант'!$B$8:$AA$93,24,0)=AU46,"СОВПАЛ",VLOOKUP(B46,'[1]Рабочий вариант'!$B$8:$AA$93,24,0))</f>
        <v>СОВПАЛ</v>
      </c>
      <c r="AW46" s="21">
        <v>68</v>
      </c>
      <c r="AX46" s="21" t="str">
        <f>IF(VLOOKUP(B46,'[1]Рабочий вариант'!$B$8:$AA$93,25,0)=AW46,"СОВПАЛ",VLOOKUP(B46,'[1]Рабочий вариант'!$B$8:$AA$93,25,0))</f>
        <v>СОВПАЛ</v>
      </c>
      <c r="AY46" s="21">
        <v>69</v>
      </c>
      <c r="AZ46" s="21" t="str">
        <f>IF(VLOOKUP(B46,'[1]Рабочий вариант'!$B$8:$AA$93,26,0)=AY46,"СОВПАЛ",VLOOKUP(B46,'[1]Рабочий вариант'!$B$8:$AA$93,26,0))</f>
        <v>СОВПАЛ</v>
      </c>
      <c r="BA46" s="52">
        <f t="shared" si="0"/>
        <v>22</v>
      </c>
    </row>
    <row r="47" spans="1:53" ht="18.75">
      <c r="A47" s="13">
        <v>40</v>
      </c>
      <c r="B47" s="12" t="s">
        <v>56</v>
      </c>
      <c r="C47" s="23" t="s">
        <v>85</v>
      </c>
      <c r="D47" s="23" t="str">
        <f>IF(VLOOKUP(B47,'[1]Рабочий вариант'!$B$8:$AA$93,2,0)=C47,"СОВПАЛ",VLOOKUP(B47,'[1]Рабочий вариант'!$B$8:$AA$93,2,0))</f>
        <v>СОВПАЛ</v>
      </c>
      <c r="E47" s="27">
        <v>80</v>
      </c>
      <c r="F47" s="27" t="str">
        <f>IF(VLOOKUP(B47,'[1]Рабочий вариант'!$B$8:$AA$93,3,0)=E47,"СОВПАЛ",VLOOKUP(B47,'[1]Рабочий вариант'!$B$8:$AA$93,3,0))</f>
        <v>СОВПАЛ</v>
      </c>
      <c r="G47" s="27">
        <v>85</v>
      </c>
      <c r="H47" s="27" t="str">
        <f>IF(VLOOKUP(B47,'[1]Рабочий вариант'!$B$8:$AA$93,4,0)=G47,"СОВПАЛ",VLOOKUP(B47,'[1]Рабочий вариант'!$B$8:$AA$93,4,0))</f>
        <v>СОВПАЛ</v>
      </c>
      <c r="I47" s="27">
        <v>90</v>
      </c>
      <c r="J47" s="27" t="str">
        <f>IF(VLOOKUP(B47,'[1]Рабочий вариант'!$B$8:$AA$93,5,0)=I47,"СОВПАЛ",VLOOKUP(B47,'[1]Рабочий вариант'!$B$8:$AA$93,5,0))</f>
        <v>СОВПАЛ</v>
      </c>
      <c r="K47" s="27">
        <v>84</v>
      </c>
      <c r="L47" s="27" t="str">
        <f>IF(VLOOKUP(B47,'[1]Рабочий вариант'!$B$8:$AA$93,6,0)=K47,"СОВПАЛ",VLOOKUP(B47,'[1]Рабочий вариант'!$B$8:$AA$93,6,0))</f>
        <v>СОВПАЛ</v>
      </c>
      <c r="M47" s="27">
        <v>89</v>
      </c>
      <c r="N47" s="27" t="str">
        <f>IF(VLOOKUP(B47,'[1]Рабочий вариант'!$B$8:$AA$93,7,0)=M47,"СОВПАЛ",VLOOKUP(B47,'[1]Рабочий вариант'!$B$8:$AA$93,7,0))</f>
        <v>СОВПАЛ</v>
      </c>
      <c r="O47" s="27">
        <v>94</v>
      </c>
      <c r="P47" s="27" t="str">
        <f>IF(VLOOKUP(B47,'[1]Рабочий вариант'!$B$8:$AA$93,8,0)=O47,"СОВПАЛ",VLOOKUP(B47,'[1]Рабочий вариант'!$B$8:$AA$93,8,0))</f>
        <v>СОВПАЛ</v>
      </c>
      <c r="Q47" s="27">
        <v>100</v>
      </c>
      <c r="R47" s="27" t="str">
        <f>IF(VLOOKUP(B47,'[1]Рабочий вариант'!$B$8:$AA$93,9,0)=Q47,"СОВПАЛ",VLOOKUP(B47,'[1]Рабочий вариант'!$B$8:$AA$93,9,0))</f>
        <v>СОВПАЛ</v>
      </c>
      <c r="S47" s="27">
        <v>100</v>
      </c>
      <c r="T47" s="27" t="str">
        <f>IF(VLOOKUP(B47,'[1]Рабочий вариант'!$B$8:$AA$93,10,0)=S47,"СОВПАЛ",VLOOKUP(B47,'[1]Рабочий вариант'!$B$8:$AA$93,10,0))</f>
        <v>СОВПАЛ</v>
      </c>
      <c r="U47" s="27">
        <v>100</v>
      </c>
      <c r="V47" s="27" t="str">
        <f>IF(VLOOKUP(B47,'[1]Рабочий вариант'!$B$8:$AA$93,11,0)=U47,"СОВПАЛ",VLOOKUP(B47,'[1]Рабочий вариант'!$B$8:$AA$93,11,0))</f>
        <v>СОВПАЛ</v>
      </c>
      <c r="W47" s="21">
        <v>45</v>
      </c>
      <c r="X47" s="21" t="str">
        <f>IF(VLOOKUP(B47,'[1]Рабочий вариант'!$B$8:$AA$93,12,0)=W47,"СОВПАЛ",VLOOKUP(B47,'[1]Рабочий вариант'!$B$8:$AA$93,12,0))</f>
        <v>СОВПАЛ</v>
      </c>
      <c r="Y47" s="21">
        <v>50</v>
      </c>
      <c r="Z47" s="21" t="str">
        <f>IF(VLOOKUP(B47,'[1]Рабочий вариант'!$B$8:$AA$93,13,0)=Y47,"СОВПАЛ",VLOOKUP(B47,'[1]Рабочий вариант'!$B$8:$AA$93,13,0))</f>
        <v>СОВПАЛ</v>
      </c>
      <c r="AA47" s="21">
        <v>55</v>
      </c>
      <c r="AB47" s="21" t="str">
        <f>IF(VLOOKUP(B47,'[1]Рабочий вариант'!$B$8:$AA$93,14,0)=AA47,"СОВПАЛ",VLOOKUP(B47,'[1]Рабочий вариант'!$B$8:$AA$93,14,0))</f>
        <v>СОВПАЛ</v>
      </c>
      <c r="AC47" s="21">
        <v>22.2</v>
      </c>
      <c r="AD47" s="21" t="str">
        <f>IF(VLOOKUP(B47,'[1]Рабочий вариант'!$B$8:$AA$93,15,0)=AC47,"СОВПАЛ",VLOOKUP(B47,'[1]Рабочий вариант'!$B$8:$AA$93,15,0))</f>
        <v>СОВПАЛ</v>
      </c>
      <c r="AE47" s="21">
        <v>22.2</v>
      </c>
      <c r="AF47" s="21" t="str">
        <f>IF(VLOOKUP(B47,'[1]Рабочий вариант'!$B$8:$AA$93,16,0)=AE47,"СОВПАЛ",VLOOKUP(B47,'[1]Рабочий вариант'!$B$8:$AA$93,16,0))</f>
        <v>СОВПАЛ</v>
      </c>
      <c r="AG47" s="21">
        <v>22.2</v>
      </c>
      <c r="AH47" s="21" t="str">
        <f>IF(VLOOKUP(B47,'[1]Рабочий вариант'!$B$8:$AA$93,17,0)=AG47,"СОВПАЛ",VLOOKUP(B47,'[1]Рабочий вариант'!$B$8:$AA$93,17,0))</f>
        <v>СОВПАЛ</v>
      </c>
      <c r="AI47" s="21">
        <v>100</v>
      </c>
      <c r="AJ47" s="21" t="str">
        <f>IF(VLOOKUP(B47,'[1]Рабочий вариант'!$B$8:$AA$93,18,0)=AI47,"СОВПАЛ",VLOOKUP(B47,'[1]Рабочий вариант'!$B$8:$AA$93,18,0))</f>
        <v>СОВПАЛ</v>
      </c>
      <c r="AK47" s="21">
        <v>100</v>
      </c>
      <c r="AL47" s="21" t="str">
        <f>IF(VLOOKUP(B47,'[1]Рабочий вариант'!$B$8:$AA$93,19,0)=AK47,"СОВПАЛ",VLOOKUP(B47,'[1]Рабочий вариант'!$B$8:$AA$93,19,0))</f>
        <v>СОВПАЛ</v>
      </c>
      <c r="AM47" s="21">
        <v>100</v>
      </c>
      <c r="AN47" s="21" t="str">
        <f>IF(VLOOKUP(B47,'[1]Рабочий вариант'!$B$8:$AA$93,20,0)=AM47,"СОВПАЛ",VLOOKUP(B47,'[1]Рабочий вариант'!$B$8:$AA$93,20,0))</f>
        <v>СОВПАЛ</v>
      </c>
      <c r="AO47" s="21">
        <v>100</v>
      </c>
      <c r="AP47" s="21" t="str">
        <f>IF(VLOOKUP(B47,'[1]Рабочий вариант'!$B$8:$AA$93,21,0)=AO47,"СОВПАЛ",VLOOKUP(B47,'[1]Рабочий вариант'!$B$8:$AA$93,21,0))</f>
        <v>СОВПАЛ</v>
      </c>
      <c r="AQ47" s="21">
        <v>100</v>
      </c>
      <c r="AR47" s="21" t="str">
        <f>IF(VLOOKUP(B47,'[1]Рабочий вариант'!$B$8:$AA$93,22,0)=AQ47,"СОВПАЛ",VLOOKUP(B47,'[1]Рабочий вариант'!$B$8:$AA$93,22,0))</f>
        <v>СОВПАЛ</v>
      </c>
      <c r="AS47" s="21">
        <v>100</v>
      </c>
      <c r="AT47" s="21" t="str">
        <f>IF(VLOOKUP(B47,'[1]Рабочий вариант'!$B$8:$AA$93,23,0)=AS47,"СОВПАЛ",VLOOKUP(B47,'[1]Рабочий вариант'!$B$8:$AA$93,23,0))</f>
        <v>СОВПАЛ</v>
      </c>
      <c r="AU47" s="21">
        <v>100</v>
      </c>
      <c r="AV47" s="21" t="str">
        <f>IF(VLOOKUP(B47,'[1]Рабочий вариант'!$B$8:$AA$93,24,0)=AU47,"СОВПАЛ",VLOOKUP(B47,'[1]Рабочий вариант'!$B$8:$AA$93,24,0))</f>
        <v>СОВПАЛ</v>
      </c>
      <c r="AW47" s="21">
        <v>100</v>
      </c>
      <c r="AX47" s="21" t="str">
        <f>IF(VLOOKUP(B47,'[1]Рабочий вариант'!$B$8:$AA$93,25,0)=AW47,"СОВПАЛ",VLOOKUP(B47,'[1]Рабочий вариант'!$B$8:$AA$93,25,0))</f>
        <v>СОВПАЛ</v>
      </c>
      <c r="AY47" s="21">
        <v>100</v>
      </c>
      <c r="AZ47" s="21" t="str">
        <f>IF(VLOOKUP(B47,'[1]Рабочий вариант'!$B$8:$AA$93,26,0)=AY47,"СОВПАЛ",VLOOKUP(B47,'[1]Рабочий вариант'!$B$8:$AA$93,26,0))</f>
        <v>СОВПАЛ</v>
      </c>
      <c r="BA47" s="52">
        <f t="shared" si="0"/>
        <v>25</v>
      </c>
    </row>
    <row r="48" spans="1:53" ht="38.25">
      <c r="A48" s="11">
        <v>41</v>
      </c>
      <c r="B48" s="12" t="s">
        <v>57</v>
      </c>
      <c r="C48" s="23" t="s">
        <v>87</v>
      </c>
      <c r="D48" s="23" t="str">
        <f>IF(VLOOKUP(B48,'[1]Рабочий вариант'!$B$8:$AA$93,2,0)=C48,"СОВПАЛ",VLOOKUP(B48,'[1]Рабочий вариант'!$B$8:$AA$93,2,0))</f>
        <v>нет (5)</v>
      </c>
      <c r="E48" s="27">
        <v>73.900000000000006</v>
      </c>
      <c r="F48" s="27">
        <f>IF(VLOOKUP(B48,'[1]Рабочий вариант'!$B$8:$AA$93,3,0)=E48,"СОВПАЛ",VLOOKUP(B48,'[1]Рабочий вариант'!$B$8:$AA$93,3,0))</f>
        <v>73.3</v>
      </c>
      <c r="G48" s="27">
        <v>74.900000000000006</v>
      </c>
      <c r="H48" s="27" t="str">
        <f>IF(VLOOKUP(B48,'[1]Рабочий вариант'!$B$8:$AA$93,4,0)=G48,"СОВПАЛ",VLOOKUP(B48,'[1]Рабочий вариант'!$B$8:$AA$93,4,0))</f>
        <v>СОВПАЛ</v>
      </c>
      <c r="I48" s="27">
        <v>75.900000000000006</v>
      </c>
      <c r="J48" s="27" t="str">
        <f>IF(VLOOKUP(B48,'[1]Рабочий вариант'!$B$8:$AA$93,5,0)=I48,"СОВПАЛ",VLOOKUP(B48,'[1]Рабочий вариант'!$B$8:$AA$93,5,0))</f>
        <v>СОВПАЛ</v>
      </c>
      <c r="K48" s="27">
        <v>75.8</v>
      </c>
      <c r="L48" s="27" t="str">
        <f>IF(VLOOKUP(B48,'[1]Рабочий вариант'!$B$8:$AA$93,6,0)=K48,"СОВПАЛ",VLOOKUP(B48,'[1]Рабочий вариант'!$B$8:$AA$93,6,0))</f>
        <v>СОВПАЛ</v>
      </c>
      <c r="M48" s="27">
        <v>76.8</v>
      </c>
      <c r="N48" s="27" t="str">
        <f>IF(VLOOKUP(B48,'[1]Рабочий вариант'!$B$8:$AA$93,7,0)=M48,"СОВПАЛ",VLOOKUP(B48,'[1]Рабочий вариант'!$B$8:$AA$93,7,0))</f>
        <v>СОВПАЛ</v>
      </c>
      <c r="O48" s="27">
        <v>77.8</v>
      </c>
      <c r="P48" s="27" t="str">
        <f>IF(VLOOKUP(B48,'[1]Рабочий вариант'!$B$8:$AA$93,8,0)=O48,"СОВПАЛ",VLOOKUP(B48,'[1]Рабочий вариант'!$B$8:$AA$93,8,0))</f>
        <v>СОВПАЛ</v>
      </c>
      <c r="Q48" s="27">
        <v>84</v>
      </c>
      <c r="R48" s="27" t="str">
        <f>IF(VLOOKUP(B48,'[1]Рабочий вариант'!$B$8:$AA$93,9,0)=Q48,"СОВПАЛ",VLOOKUP(B48,'[1]Рабочий вариант'!$B$8:$AA$93,9,0))</f>
        <v>СОВПАЛ</v>
      </c>
      <c r="S48" s="27">
        <v>100</v>
      </c>
      <c r="T48" s="27" t="str">
        <f>IF(VLOOKUP(B48,'[1]Рабочий вариант'!$B$8:$AA$93,10,0)=S48,"СОВПАЛ",VLOOKUP(B48,'[1]Рабочий вариант'!$B$8:$AA$93,10,0))</f>
        <v>СОВПАЛ</v>
      </c>
      <c r="U48" s="27">
        <v>100</v>
      </c>
      <c r="V48" s="27" t="str">
        <f>IF(VLOOKUP(B48,'[1]Рабочий вариант'!$B$8:$AA$93,11,0)=U48,"СОВПАЛ",VLOOKUP(B48,'[1]Рабочий вариант'!$B$8:$AA$93,11,0))</f>
        <v>СОВПАЛ</v>
      </c>
      <c r="W48" s="26" t="s">
        <v>89</v>
      </c>
      <c r="X48" s="21" t="str">
        <f>IF(VLOOKUP(B48,'[1]Рабочий вариант'!$B$8:$AA$93,12,0)=W48,"СОВПАЛ",VLOOKUP(B48,'[1]Рабочий вариант'!$B$8:$AA$93,12,0))</f>
        <v>нет</v>
      </c>
      <c r="Y48" s="26" t="s">
        <v>89</v>
      </c>
      <c r="Z48" s="21" t="str">
        <f>IF(VLOOKUP(B48,'[1]Рабочий вариант'!$B$8:$AA$93,13,0)=Y48,"СОВПАЛ",VLOOKUP(B48,'[1]Рабочий вариант'!$B$8:$AA$93,13,0))</f>
        <v>нет</v>
      </c>
      <c r="AA48" s="26" t="s">
        <v>89</v>
      </c>
      <c r="AB48" s="21" t="str">
        <f>IF(VLOOKUP(B48,'[1]Рабочий вариант'!$B$8:$AA$93,14,0)=AA48,"СОВПАЛ",VLOOKUP(B48,'[1]Рабочий вариант'!$B$8:$AA$93,14,0))</f>
        <v>нет</v>
      </c>
      <c r="AC48" s="21">
        <v>42.3</v>
      </c>
      <c r="AD48" s="21" t="str">
        <f>IF(VLOOKUP(B48,'[1]Рабочий вариант'!$B$8:$AA$93,15,0)=AC48,"СОВПАЛ",VLOOKUP(B48,'[1]Рабочий вариант'!$B$8:$AA$93,15,0))</f>
        <v>СОВПАЛ</v>
      </c>
      <c r="AE48" s="21">
        <v>42.3</v>
      </c>
      <c r="AF48" s="21" t="str">
        <f>IF(VLOOKUP(B48,'[1]Рабочий вариант'!$B$8:$AA$93,16,0)=AE48,"СОВПАЛ",VLOOKUP(B48,'[1]Рабочий вариант'!$B$8:$AA$93,16,0))</f>
        <v>СОВПАЛ</v>
      </c>
      <c r="AG48" s="21">
        <v>42.3</v>
      </c>
      <c r="AH48" s="21" t="str">
        <f>IF(VLOOKUP(B48,'[1]Рабочий вариант'!$B$8:$AA$93,17,0)=AG48,"СОВПАЛ",VLOOKUP(B48,'[1]Рабочий вариант'!$B$8:$AA$93,17,0))</f>
        <v>СОВПАЛ</v>
      </c>
      <c r="AI48" s="21">
        <v>86</v>
      </c>
      <c r="AJ48" s="21" t="str">
        <f>IF(VLOOKUP(B48,'[1]Рабочий вариант'!$B$8:$AA$93,18,0)=AI48,"СОВПАЛ",VLOOKUP(B48,'[1]Рабочий вариант'!$B$8:$AA$93,18,0))</f>
        <v>СОВПАЛ</v>
      </c>
      <c r="AK48" s="21">
        <v>86</v>
      </c>
      <c r="AL48" s="21" t="str">
        <f>IF(VLOOKUP(B48,'[1]Рабочий вариант'!$B$8:$AA$93,19,0)=AK48,"СОВПАЛ",VLOOKUP(B48,'[1]Рабочий вариант'!$B$8:$AA$93,19,0))</f>
        <v>СОВПАЛ</v>
      </c>
      <c r="AM48" s="21">
        <v>88</v>
      </c>
      <c r="AN48" s="21" t="str">
        <f>IF(VLOOKUP(B48,'[1]Рабочий вариант'!$B$8:$AA$93,20,0)=AM48,"СОВПАЛ",VLOOKUP(B48,'[1]Рабочий вариант'!$B$8:$AA$93,20,0))</f>
        <v>СОВПАЛ</v>
      </c>
      <c r="AO48" s="21">
        <v>87</v>
      </c>
      <c r="AP48" s="21" t="str">
        <f>IF(VLOOKUP(B48,'[1]Рабочий вариант'!$B$8:$AA$93,21,0)=AO48,"СОВПАЛ",VLOOKUP(B48,'[1]Рабочий вариант'!$B$8:$AA$93,21,0))</f>
        <v>СОВПАЛ</v>
      </c>
      <c r="AQ48" s="21">
        <v>88</v>
      </c>
      <c r="AR48" s="21" t="str">
        <f>IF(VLOOKUP(B48,'[1]Рабочий вариант'!$B$8:$AA$93,22,0)=AQ48,"СОВПАЛ",VLOOKUP(B48,'[1]Рабочий вариант'!$B$8:$AA$93,22,0))</f>
        <v>СОВПАЛ</v>
      </c>
      <c r="AS48" s="21">
        <v>88.5</v>
      </c>
      <c r="AT48" s="21" t="str">
        <f>IF(VLOOKUP(B48,'[1]Рабочий вариант'!$B$8:$AA$93,23,0)=AS48,"СОВПАЛ",VLOOKUP(B48,'[1]Рабочий вариант'!$B$8:$AA$93,23,0))</f>
        <v>СОВПАЛ</v>
      </c>
      <c r="AU48" s="21">
        <v>76</v>
      </c>
      <c r="AV48" s="21" t="str">
        <f>IF(VLOOKUP(B48,'[1]Рабочий вариант'!$B$8:$AA$93,24,0)=AU48,"СОВПАЛ",VLOOKUP(B48,'[1]Рабочий вариант'!$B$8:$AA$93,24,0))</f>
        <v>СОВПАЛ</v>
      </c>
      <c r="AW48" s="21">
        <v>77</v>
      </c>
      <c r="AX48" s="21" t="str">
        <f>IF(VLOOKUP(B48,'[1]Рабочий вариант'!$B$8:$AA$93,25,0)=AW48,"СОВПАЛ",VLOOKUP(B48,'[1]Рабочий вариант'!$B$8:$AA$93,25,0))</f>
        <v>СОВПАЛ</v>
      </c>
      <c r="AY48" s="21">
        <v>78</v>
      </c>
      <c r="AZ48" s="21" t="str">
        <f>IF(VLOOKUP(B48,'[1]Рабочий вариант'!$B$8:$AA$93,26,0)=AY48,"СОВПАЛ",VLOOKUP(B48,'[1]Рабочий вариант'!$B$8:$AA$93,26,0))</f>
        <v>СОВПАЛ</v>
      </c>
      <c r="BA48" s="52">
        <f t="shared" si="0"/>
        <v>20</v>
      </c>
    </row>
    <row r="49" spans="1:53" ht="18.75">
      <c r="A49" s="13">
        <v>42</v>
      </c>
      <c r="B49" s="12" t="s">
        <v>58</v>
      </c>
      <c r="C49" s="23" t="s">
        <v>85</v>
      </c>
      <c r="D49" s="23" t="str">
        <f>IF(VLOOKUP(B49,'[1]Рабочий вариант'!$B$8:$AA$93,2,0)=C49,"СОВПАЛ",VLOOKUP(B49,'[1]Рабочий вариант'!$B$8:$AA$93,2,0))</f>
        <v>СОВПАЛ</v>
      </c>
      <c r="E49" s="27">
        <v>80</v>
      </c>
      <c r="F49" s="27" t="str">
        <f>IF(VLOOKUP(B49,'[1]Рабочий вариант'!$B$8:$AA$93,3,0)=E49,"СОВПАЛ",VLOOKUP(B49,'[1]Рабочий вариант'!$B$8:$AA$93,3,0))</f>
        <v>СОВПАЛ</v>
      </c>
      <c r="G49" s="27">
        <v>85</v>
      </c>
      <c r="H49" s="27" t="str">
        <f>IF(VLOOKUP(B49,'[1]Рабочий вариант'!$B$8:$AA$93,4,0)=G49,"СОВПАЛ",VLOOKUP(B49,'[1]Рабочий вариант'!$B$8:$AA$93,4,0))</f>
        <v>СОВПАЛ</v>
      </c>
      <c r="I49" s="27">
        <v>90</v>
      </c>
      <c r="J49" s="27" t="str">
        <f>IF(VLOOKUP(B49,'[1]Рабочий вариант'!$B$8:$AA$93,5,0)=I49,"СОВПАЛ",VLOOKUP(B49,'[1]Рабочий вариант'!$B$8:$AA$93,5,0))</f>
        <v>СОВПАЛ</v>
      </c>
      <c r="K49" s="27">
        <v>84</v>
      </c>
      <c r="L49" s="27" t="str">
        <f>IF(VLOOKUP(B49,'[1]Рабочий вариант'!$B$8:$AA$93,6,0)=K49,"СОВПАЛ",VLOOKUP(B49,'[1]Рабочий вариант'!$B$8:$AA$93,6,0))</f>
        <v>СОВПАЛ</v>
      </c>
      <c r="M49" s="27">
        <v>89</v>
      </c>
      <c r="N49" s="27" t="str">
        <f>IF(VLOOKUP(B49,'[1]Рабочий вариант'!$B$8:$AA$93,7,0)=M49,"СОВПАЛ",VLOOKUP(B49,'[1]Рабочий вариант'!$B$8:$AA$93,7,0))</f>
        <v>СОВПАЛ</v>
      </c>
      <c r="O49" s="27">
        <v>94</v>
      </c>
      <c r="P49" s="27" t="str">
        <f>IF(VLOOKUP(B49,'[1]Рабочий вариант'!$B$8:$AA$93,8,0)=O49,"СОВПАЛ",VLOOKUP(B49,'[1]Рабочий вариант'!$B$8:$AA$93,8,0))</f>
        <v>СОВПАЛ</v>
      </c>
      <c r="Q49" s="27">
        <v>84</v>
      </c>
      <c r="R49" s="27" t="str">
        <f>IF(VLOOKUP(B49,'[1]Рабочий вариант'!$B$8:$AA$93,9,0)=Q49,"СОВПАЛ",VLOOKUP(B49,'[1]Рабочий вариант'!$B$8:$AA$93,9,0))</f>
        <v>СОВПАЛ</v>
      </c>
      <c r="S49" s="27">
        <v>100</v>
      </c>
      <c r="T49" s="27" t="str">
        <f>IF(VLOOKUP(B49,'[1]Рабочий вариант'!$B$8:$AA$93,10,0)=S49,"СОВПАЛ",VLOOKUP(B49,'[1]Рабочий вариант'!$B$8:$AA$93,10,0))</f>
        <v>СОВПАЛ</v>
      </c>
      <c r="U49" s="27">
        <v>100</v>
      </c>
      <c r="V49" s="27" t="str">
        <f>IF(VLOOKUP(B49,'[1]Рабочий вариант'!$B$8:$AA$93,11,0)=U49,"СОВПАЛ",VLOOKUP(B49,'[1]Рабочий вариант'!$B$8:$AA$93,11,0))</f>
        <v>СОВПАЛ</v>
      </c>
      <c r="W49" s="21">
        <v>35</v>
      </c>
      <c r="X49" s="21" t="str">
        <f>IF(VLOOKUP(B49,'[1]Рабочий вариант'!$B$8:$AA$93,12,0)=W49,"СОВПАЛ",VLOOKUP(B49,'[1]Рабочий вариант'!$B$8:$AA$93,12,0))</f>
        <v>СОВПАЛ</v>
      </c>
      <c r="Y49" s="21">
        <v>42</v>
      </c>
      <c r="Z49" s="21" t="str">
        <f>IF(VLOOKUP(B49,'[1]Рабочий вариант'!$B$8:$AA$93,13,0)=Y49,"СОВПАЛ",VLOOKUP(B49,'[1]Рабочий вариант'!$B$8:$AA$93,13,0))</f>
        <v>СОВПАЛ</v>
      </c>
      <c r="AA49" s="21">
        <v>45</v>
      </c>
      <c r="AB49" s="21" t="str">
        <f>IF(VLOOKUP(B49,'[1]Рабочий вариант'!$B$8:$AA$93,14,0)=AA49,"СОВПАЛ",VLOOKUP(B49,'[1]Рабочий вариант'!$B$8:$AA$93,14,0))</f>
        <v>СОВПАЛ</v>
      </c>
      <c r="AC49" s="21">
        <v>44.7</v>
      </c>
      <c r="AD49" s="21" t="str">
        <f>IF(VLOOKUP(B49,'[1]Рабочий вариант'!$B$8:$AA$93,15,0)=AC49,"СОВПАЛ",VLOOKUP(B49,'[1]Рабочий вариант'!$B$8:$AA$93,15,0))</f>
        <v>СОВПАЛ</v>
      </c>
      <c r="AE49" s="21">
        <v>47</v>
      </c>
      <c r="AF49" s="21" t="str">
        <f>IF(VLOOKUP(B49,'[1]Рабочий вариант'!$B$8:$AA$93,16,0)=AE49,"СОВПАЛ",VLOOKUP(B49,'[1]Рабочий вариант'!$B$8:$AA$93,16,0))</f>
        <v>СОВПАЛ</v>
      </c>
      <c r="AG49" s="21">
        <v>49</v>
      </c>
      <c r="AH49" s="21" t="str">
        <f>IF(VLOOKUP(B49,'[1]Рабочий вариант'!$B$8:$AA$93,17,0)=AG49,"СОВПАЛ",VLOOKUP(B49,'[1]Рабочий вариант'!$B$8:$AA$93,17,0))</f>
        <v>СОВПАЛ</v>
      </c>
      <c r="AI49" s="21">
        <v>100</v>
      </c>
      <c r="AJ49" s="21" t="str">
        <f>IF(VLOOKUP(B49,'[1]Рабочий вариант'!$B$8:$AA$93,18,0)=AI49,"СОВПАЛ",VLOOKUP(B49,'[1]Рабочий вариант'!$B$8:$AA$93,18,0))</f>
        <v>СОВПАЛ</v>
      </c>
      <c r="AK49" s="21">
        <v>100</v>
      </c>
      <c r="AL49" s="21" t="str">
        <f>IF(VLOOKUP(B49,'[1]Рабочий вариант'!$B$8:$AA$93,19,0)=AK49,"СОВПАЛ",VLOOKUP(B49,'[1]Рабочий вариант'!$B$8:$AA$93,19,0))</f>
        <v>СОВПАЛ</v>
      </c>
      <c r="AM49" s="21">
        <v>100</v>
      </c>
      <c r="AN49" s="21" t="str">
        <f>IF(VLOOKUP(B49,'[1]Рабочий вариант'!$B$8:$AA$93,20,0)=AM49,"СОВПАЛ",VLOOKUP(B49,'[1]Рабочий вариант'!$B$8:$AA$93,20,0))</f>
        <v>СОВПАЛ</v>
      </c>
      <c r="AO49" s="21">
        <v>78.5</v>
      </c>
      <c r="AP49" s="21" t="str">
        <f>IF(VLOOKUP(B49,'[1]Рабочий вариант'!$B$8:$AA$93,21,0)=AO49,"СОВПАЛ",VLOOKUP(B49,'[1]Рабочий вариант'!$B$8:$AA$93,21,0))</f>
        <v>СОВПАЛ</v>
      </c>
      <c r="AQ49" s="21">
        <v>79.5</v>
      </c>
      <c r="AR49" s="21" t="str">
        <f>IF(VLOOKUP(B49,'[1]Рабочий вариант'!$B$8:$AA$93,22,0)=AQ49,"СОВПАЛ",VLOOKUP(B49,'[1]Рабочий вариант'!$B$8:$AA$93,22,0))</f>
        <v>СОВПАЛ</v>
      </c>
      <c r="AS49" s="21">
        <v>80</v>
      </c>
      <c r="AT49" s="21" t="str">
        <f>IF(VLOOKUP(B49,'[1]Рабочий вариант'!$B$8:$AA$93,23,0)=AS49,"СОВПАЛ",VLOOKUP(B49,'[1]Рабочий вариант'!$B$8:$AA$93,23,0))</f>
        <v>СОВПАЛ</v>
      </c>
      <c r="AU49" s="21">
        <v>35</v>
      </c>
      <c r="AV49" s="21" t="str">
        <f>IF(VLOOKUP(B49,'[1]Рабочий вариант'!$B$8:$AA$93,24,0)=AU49,"СОВПАЛ",VLOOKUP(B49,'[1]Рабочий вариант'!$B$8:$AA$93,24,0))</f>
        <v>СОВПАЛ</v>
      </c>
      <c r="AW49" s="21">
        <v>38</v>
      </c>
      <c r="AX49" s="21" t="str">
        <f>IF(VLOOKUP(B49,'[1]Рабочий вариант'!$B$8:$AA$93,25,0)=AW49,"СОВПАЛ",VLOOKUP(B49,'[1]Рабочий вариант'!$B$8:$AA$93,25,0))</f>
        <v>СОВПАЛ</v>
      </c>
      <c r="AY49" s="21">
        <v>40</v>
      </c>
      <c r="AZ49" s="21" t="str">
        <f>IF(VLOOKUP(B49,'[1]Рабочий вариант'!$B$8:$AA$93,26,0)=AY49,"СОВПАЛ",VLOOKUP(B49,'[1]Рабочий вариант'!$B$8:$AA$93,26,0))</f>
        <v>СОВПАЛ</v>
      </c>
      <c r="BA49" s="52">
        <f t="shared" si="0"/>
        <v>25</v>
      </c>
    </row>
    <row r="50" spans="1:53" ht="25.5">
      <c r="A50" s="11">
        <v>43</v>
      </c>
      <c r="B50" s="12" t="s">
        <v>59</v>
      </c>
      <c r="C50" s="23" t="s">
        <v>85</v>
      </c>
      <c r="D50" s="23" t="str">
        <f>IF(VLOOKUP(B50,'[1]Рабочий вариант'!$B$8:$AA$93,2,0)=C50,"СОВПАЛ",VLOOKUP(B50,'[1]Рабочий вариант'!$B$8:$AA$93,2,0))</f>
        <v>СОВПАЛ</v>
      </c>
      <c r="E50" s="27">
        <v>80</v>
      </c>
      <c r="F50" s="27" t="str">
        <f>IF(VLOOKUP(B50,'[1]Рабочий вариант'!$B$8:$AA$93,3,0)=E50,"СОВПАЛ",VLOOKUP(B50,'[1]Рабочий вариант'!$B$8:$AA$93,3,0))</f>
        <v>СОВПАЛ</v>
      </c>
      <c r="G50" s="27">
        <v>85</v>
      </c>
      <c r="H50" s="27" t="str">
        <f>IF(VLOOKUP(B50,'[1]Рабочий вариант'!$B$8:$AA$93,4,0)=G50,"СОВПАЛ",VLOOKUP(B50,'[1]Рабочий вариант'!$B$8:$AA$93,4,0))</f>
        <v>СОВПАЛ</v>
      </c>
      <c r="I50" s="27">
        <v>90</v>
      </c>
      <c r="J50" s="27" t="str">
        <f>IF(VLOOKUP(B50,'[1]Рабочий вариант'!$B$8:$AA$93,5,0)=I50,"СОВПАЛ",VLOOKUP(B50,'[1]Рабочий вариант'!$B$8:$AA$93,5,0))</f>
        <v>СОВПАЛ</v>
      </c>
      <c r="K50" s="27">
        <v>84</v>
      </c>
      <c r="L50" s="27" t="str">
        <f>IF(VLOOKUP(B50,'[1]Рабочий вариант'!$B$8:$AA$93,6,0)=K50,"СОВПАЛ",VLOOKUP(B50,'[1]Рабочий вариант'!$B$8:$AA$93,6,0))</f>
        <v>СОВПАЛ</v>
      </c>
      <c r="M50" s="27">
        <v>89</v>
      </c>
      <c r="N50" s="27" t="str">
        <f>IF(VLOOKUP(B50,'[1]Рабочий вариант'!$B$8:$AA$93,7,0)=M50,"СОВПАЛ",VLOOKUP(B50,'[1]Рабочий вариант'!$B$8:$AA$93,7,0))</f>
        <v>СОВПАЛ</v>
      </c>
      <c r="O50" s="27">
        <v>94</v>
      </c>
      <c r="P50" s="27" t="str">
        <f>IF(VLOOKUP(B50,'[1]Рабочий вариант'!$B$8:$AA$93,8,0)=O50,"СОВПАЛ",VLOOKUP(B50,'[1]Рабочий вариант'!$B$8:$AA$93,8,0))</f>
        <v>СОВПАЛ</v>
      </c>
      <c r="Q50" s="27" t="s">
        <v>88</v>
      </c>
      <c r="R50" s="27" t="str">
        <f>IF(VLOOKUP(B50,'[1]Рабочий вариант'!$B$8:$AA$93,9,0)=Q50,"СОВПАЛ",VLOOKUP(B50,'[1]Рабочий вариант'!$B$8:$AA$93,9,0))</f>
        <v>-</v>
      </c>
      <c r="S50" s="27" t="s">
        <v>88</v>
      </c>
      <c r="T50" s="27" t="str">
        <f>IF(VLOOKUP(B50,'[1]Рабочий вариант'!$B$8:$AA$93,10,0)=S50,"СОВПАЛ",VLOOKUP(B50,'[1]Рабочий вариант'!$B$8:$AA$93,10,0))</f>
        <v>-</v>
      </c>
      <c r="U50" s="27" t="s">
        <v>88</v>
      </c>
      <c r="V50" s="27" t="str">
        <f>IF(VLOOKUP(B50,'[1]Рабочий вариант'!$B$8:$AA$93,11,0)=U50,"СОВПАЛ",VLOOKUP(B50,'[1]Рабочий вариант'!$B$8:$AA$93,11,0))</f>
        <v>-</v>
      </c>
      <c r="W50" s="21">
        <v>4</v>
      </c>
      <c r="X50" s="21" t="str">
        <f>IF(VLOOKUP(B50,'[1]Рабочий вариант'!$B$8:$AA$93,12,0)=W50,"СОВПАЛ",VLOOKUP(B50,'[1]Рабочий вариант'!$B$8:$AA$93,12,0))</f>
        <v>СОВПАЛ</v>
      </c>
      <c r="Y50" s="21">
        <v>5</v>
      </c>
      <c r="Z50" s="21">
        <f>IF(VLOOKUP(B50,'[1]Рабочий вариант'!$B$8:$AA$93,13,0)=Y50,"СОВПАЛ",VLOOKUP(B50,'[1]Рабочий вариант'!$B$8:$AA$93,13,0))</f>
        <v>6</v>
      </c>
      <c r="AA50" s="21">
        <v>8</v>
      </c>
      <c r="AB50" s="21" t="str">
        <f>IF(VLOOKUP(B50,'[1]Рабочий вариант'!$B$8:$AA$93,14,0)=AA50,"СОВПАЛ",VLOOKUP(B50,'[1]Рабочий вариант'!$B$8:$AA$93,14,0))</f>
        <v>СОВПАЛ</v>
      </c>
      <c r="AC50" s="21">
        <v>40.4</v>
      </c>
      <c r="AD50" s="21" t="str">
        <f>IF(VLOOKUP(B50,'[1]Рабочий вариант'!$B$8:$AA$93,15,0)=AC50,"СОВПАЛ",VLOOKUP(B50,'[1]Рабочий вариант'!$B$8:$AA$93,15,0))</f>
        <v>СОВПАЛ</v>
      </c>
      <c r="AE50" s="21">
        <v>40.6</v>
      </c>
      <c r="AF50" s="21" t="str">
        <f>IF(VLOOKUP(B50,'[1]Рабочий вариант'!$B$8:$AA$93,16,0)=AE50,"СОВПАЛ",VLOOKUP(B50,'[1]Рабочий вариант'!$B$8:$AA$93,16,0))</f>
        <v>СОВПАЛ</v>
      </c>
      <c r="AG50" s="21">
        <v>40.799999999999997</v>
      </c>
      <c r="AH50" s="21" t="str">
        <f>IF(VLOOKUP(B50,'[1]Рабочий вариант'!$B$8:$AA$93,17,0)=AG50,"СОВПАЛ",VLOOKUP(B50,'[1]Рабочий вариант'!$B$8:$AA$93,17,0))</f>
        <v>СОВПАЛ</v>
      </c>
      <c r="AI50" s="21">
        <v>40</v>
      </c>
      <c r="AJ50" s="21" t="str">
        <f>IF(VLOOKUP(B50,'[1]Рабочий вариант'!$B$8:$AA$93,18,0)=AI50,"СОВПАЛ",VLOOKUP(B50,'[1]Рабочий вариант'!$B$8:$AA$93,18,0))</f>
        <v>СОВПАЛ</v>
      </c>
      <c r="AK50" s="21">
        <v>50</v>
      </c>
      <c r="AL50" s="21" t="str">
        <f>IF(VLOOKUP(B50,'[1]Рабочий вариант'!$B$8:$AA$93,19,0)=AK50,"СОВПАЛ",VLOOKUP(B50,'[1]Рабочий вариант'!$B$8:$AA$93,19,0))</f>
        <v>СОВПАЛ</v>
      </c>
      <c r="AM50" s="21">
        <v>70</v>
      </c>
      <c r="AN50" s="21" t="str">
        <f>IF(VLOOKUP(B50,'[1]Рабочий вариант'!$B$8:$AA$93,20,0)=AM50,"СОВПАЛ",VLOOKUP(B50,'[1]Рабочий вариант'!$B$8:$AA$93,20,0))</f>
        <v>СОВПАЛ</v>
      </c>
      <c r="AO50" s="21">
        <v>82</v>
      </c>
      <c r="AP50" s="21" t="str">
        <f>IF(VLOOKUP(B50,'[1]Рабочий вариант'!$B$8:$AA$93,21,0)=AO50,"СОВПАЛ",VLOOKUP(B50,'[1]Рабочий вариант'!$B$8:$AA$93,21,0))</f>
        <v>СОВПАЛ</v>
      </c>
      <c r="AQ50" s="21">
        <v>83</v>
      </c>
      <c r="AR50" s="21" t="str">
        <f>IF(VLOOKUP(B50,'[1]Рабочий вариант'!$B$8:$AA$93,22,0)=AQ50,"СОВПАЛ",VLOOKUP(B50,'[1]Рабочий вариант'!$B$8:$AA$93,22,0))</f>
        <v>СОВПАЛ</v>
      </c>
      <c r="AS50" s="21">
        <v>84</v>
      </c>
      <c r="AT50" s="21" t="str">
        <f>IF(VLOOKUP(B50,'[1]Рабочий вариант'!$B$8:$AA$93,23,0)=AS50,"СОВПАЛ",VLOOKUP(B50,'[1]Рабочий вариант'!$B$8:$AA$93,23,0))</f>
        <v>СОВПАЛ</v>
      </c>
      <c r="AU50" s="21">
        <v>65</v>
      </c>
      <c r="AV50" s="21" t="str">
        <f>IF(VLOOKUP(B50,'[1]Рабочий вариант'!$B$8:$AA$93,24,0)=AU50,"СОВПАЛ",VLOOKUP(B50,'[1]Рабочий вариант'!$B$8:$AA$93,24,0))</f>
        <v>СОВПАЛ</v>
      </c>
      <c r="AW50" s="21">
        <v>66</v>
      </c>
      <c r="AX50" s="21" t="str">
        <f>IF(VLOOKUP(B50,'[1]Рабочий вариант'!$B$8:$AA$93,25,0)=AW50,"СОВПАЛ",VLOOKUP(B50,'[1]Рабочий вариант'!$B$8:$AA$93,25,0))</f>
        <v>СОВПАЛ</v>
      </c>
      <c r="AY50" s="21">
        <v>67</v>
      </c>
      <c r="AZ50" s="21" t="str">
        <f>IF(VLOOKUP(B50,'[1]Рабочий вариант'!$B$8:$AA$93,26,0)=AY50,"СОВПАЛ",VLOOKUP(B50,'[1]Рабочий вариант'!$B$8:$AA$93,26,0))</f>
        <v>СОВПАЛ</v>
      </c>
      <c r="BA50" s="52">
        <f t="shared" si="0"/>
        <v>21</v>
      </c>
    </row>
    <row r="51" spans="1:53" ht="18.75">
      <c r="A51" s="13">
        <v>44</v>
      </c>
      <c r="B51" s="12" t="s">
        <v>60</v>
      </c>
      <c r="C51" s="23" t="s">
        <v>85</v>
      </c>
      <c r="D51" s="23" t="str">
        <f>IF(VLOOKUP(B51,'[1]Рабочий вариант'!$B$8:$AA$93,2,0)=C51,"СОВПАЛ",VLOOKUP(B51,'[1]Рабочий вариант'!$B$8:$AA$93,2,0))</f>
        <v>СОВПАЛ</v>
      </c>
      <c r="E51" s="27">
        <v>80</v>
      </c>
      <c r="F51" s="27" t="str">
        <f>IF(VLOOKUP(B51,'[1]Рабочий вариант'!$B$8:$AA$93,3,0)=E51,"СОВПАЛ",VLOOKUP(B51,'[1]Рабочий вариант'!$B$8:$AA$93,3,0))</f>
        <v>СОВПАЛ</v>
      </c>
      <c r="G51" s="27">
        <v>85</v>
      </c>
      <c r="H51" s="27" t="str">
        <f>IF(VLOOKUP(B51,'[1]Рабочий вариант'!$B$8:$AA$93,4,0)=G51,"СОВПАЛ",VLOOKUP(B51,'[1]Рабочий вариант'!$B$8:$AA$93,4,0))</f>
        <v>СОВПАЛ</v>
      </c>
      <c r="I51" s="27">
        <v>90</v>
      </c>
      <c r="J51" s="27" t="str">
        <f>IF(VLOOKUP(B51,'[1]Рабочий вариант'!$B$8:$AA$93,5,0)=I51,"СОВПАЛ",VLOOKUP(B51,'[1]Рабочий вариант'!$B$8:$AA$93,5,0))</f>
        <v>СОВПАЛ</v>
      </c>
      <c r="K51" s="27">
        <v>100</v>
      </c>
      <c r="L51" s="27" t="str">
        <f>IF(VLOOKUP(B51,'[1]Рабочий вариант'!$B$8:$AA$93,6,0)=K51,"СОВПАЛ",VLOOKUP(B51,'[1]Рабочий вариант'!$B$8:$AA$93,6,0))</f>
        <v>СОВПАЛ</v>
      </c>
      <c r="M51" s="27">
        <v>100</v>
      </c>
      <c r="N51" s="27" t="str">
        <f>IF(VLOOKUP(B51,'[1]Рабочий вариант'!$B$8:$AA$93,7,0)=M51,"СОВПАЛ",VLOOKUP(B51,'[1]Рабочий вариант'!$B$8:$AA$93,7,0))</f>
        <v>СОВПАЛ</v>
      </c>
      <c r="O51" s="27">
        <v>100</v>
      </c>
      <c r="P51" s="27" t="str">
        <f>IF(VLOOKUP(B51,'[1]Рабочий вариант'!$B$8:$AA$93,8,0)=O51,"СОВПАЛ",VLOOKUP(B51,'[1]Рабочий вариант'!$B$8:$AA$93,8,0))</f>
        <v>СОВПАЛ</v>
      </c>
      <c r="Q51" s="27">
        <v>98.5</v>
      </c>
      <c r="R51" s="27" t="str">
        <f>IF(VLOOKUP(B51,'[1]Рабочий вариант'!$B$8:$AA$93,9,0)=Q51,"СОВПАЛ",VLOOKUP(B51,'[1]Рабочий вариант'!$B$8:$AA$93,9,0))</f>
        <v>СОВПАЛ</v>
      </c>
      <c r="S51" s="27">
        <v>100</v>
      </c>
      <c r="T51" s="27" t="str">
        <f>IF(VLOOKUP(B51,'[1]Рабочий вариант'!$B$8:$AA$93,10,0)=S51,"СОВПАЛ",VLOOKUP(B51,'[1]Рабочий вариант'!$B$8:$AA$93,10,0))</f>
        <v>СОВПАЛ</v>
      </c>
      <c r="U51" s="27">
        <v>100</v>
      </c>
      <c r="V51" s="27" t="str">
        <f>IF(VLOOKUP(B51,'[1]Рабочий вариант'!$B$8:$AA$93,11,0)=U51,"СОВПАЛ",VLOOKUP(B51,'[1]Рабочий вариант'!$B$8:$AA$93,11,0))</f>
        <v>СОВПАЛ</v>
      </c>
      <c r="W51" s="21">
        <v>54</v>
      </c>
      <c r="X51" s="21" t="str">
        <f>IF(VLOOKUP(B51,'[1]Рабочий вариант'!$B$8:$AA$93,12,0)=W51,"СОВПАЛ",VLOOKUP(B51,'[1]Рабочий вариант'!$B$8:$AA$93,12,0))</f>
        <v>СОВПАЛ</v>
      </c>
      <c r="Y51" s="21">
        <v>67</v>
      </c>
      <c r="Z51" s="21" t="str">
        <f>IF(VLOOKUP(B51,'[1]Рабочий вариант'!$B$8:$AA$93,13,0)=Y51,"СОВПАЛ",VLOOKUP(B51,'[1]Рабочий вариант'!$B$8:$AA$93,13,0))</f>
        <v>СОВПАЛ</v>
      </c>
      <c r="AA51" s="21">
        <v>76</v>
      </c>
      <c r="AB51" s="21" t="str">
        <f>IF(VLOOKUP(B51,'[1]Рабочий вариант'!$B$8:$AA$93,14,0)=AA51,"СОВПАЛ",VLOOKUP(B51,'[1]Рабочий вариант'!$B$8:$AA$93,14,0))</f>
        <v>СОВПАЛ</v>
      </c>
      <c r="AC51" s="21">
        <v>42.3</v>
      </c>
      <c r="AD51" s="21" t="str">
        <f>IF(VLOOKUP(B51,'[1]Рабочий вариант'!$B$8:$AA$93,15,0)=AC51,"СОВПАЛ",VLOOKUP(B51,'[1]Рабочий вариант'!$B$8:$AA$93,15,0))</f>
        <v>СОВПАЛ</v>
      </c>
      <c r="AE51" s="21">
        <v>44.7</v>
      </c>
      <c r="AF51" s="21" t="str">
        <f>IF(VLOOKUP(B51,'[1]Рабочий вариант'!$B$8:$AA$93,16,0)=AE51,"СОВПАЛ",VLOOKUP(B51,'[1]Рабочий вариант'!$B$8:$AA$93,16,0))</f>
        <v>СОВПАЛ</v>
      </c>
      <c r="AG51" s="21">
        <v>47</v>
      </c>
      <c r="AH51" s="21" t="str">
        <f>IF(VLOOKUP(B51,'[1]Рабочий вариант'!$B$8:$AA$93,17,0)=AG51,"СОВПАЛ",VLOOKUP(B51,'[1]Рабочий вариант'!$B$8:$AA$93,17,0))</f>
        <v>СОВПАЛ</v>
      </c>
      <c r="AI51" s="21">
        <v>55</v>
      </c>
      <c r="AJ51" s="21" t="str">
        <f>IF(VLOOKUP(B51,'[1]Рабочий вариант'!$B$8:$AA$93,18,0)=AI51,"СОВПАЛ",VLOOKUP(B51,'[1]Рабочий вариант'!$B$8:$AA$93,18,0))</f>
        <v>СОВПАЛ</v>
      </c>
      <c r="AK51" s="21">
        <v>60</v>
      </c>
      <c r="AL51" s="21" t="str">
        <f>IF(VLOOKUP(B51,'[1]Рабочий вариант'!$B$8:$AA$93,19,0)=AK51,"СОВПАЛ",VLOOKUP(B51,'[1]Рабочий вариант'!$B$8:$AA$93,19,0))</f>
        <v>СОВПАЛ</v>
      </c>
      <c r="AM51" s="21">
        <v>70</v>
      </c>
      <c r="AN51" s="21" t="str">
        <f>IF(VLOOKUP(B51,'[1]Рабочий вариант'!$B$8:$AA$93,20,0)=AM51,"СОВПАЛ",VLOOKUP(B51,'[1]Рабочий вариант'!$B$8:$AA$93,20,0))</f>
        <v>СОВПАЛ</v>
      </c>
      <c r="AO51" s="21">
        <v>55</v>
      </c>
      <c r="AP51" s="21" t="str">
        <f>IF(VLOOKUP(B51,'[1]Рабочий вариант'!$B$8:$AA$93,21,0)=AO51,"СОВПАЛ",VLOOKUP(B51,'[1]Рабочий вариант'!$B$8:$AA$93,21,0))</f>
        <v>СОВПАЛ</v>
      </c>
      <c r="AQ51" s="21">
        <v>60</v>
      </c>
      <c r="AR51" s="21" t="str">
        <f>IF(VLOOKUP(B51,'[1]Рабочий вариант'!$B$8:$AA$93,22,0)=AQ51,"СОВПАЛ",VLOOKUP(B51,'[1]Рабочий вариант'!$B$8:$AA$93,22,0))</f>
        <v>СОВПАЛ</v>
      </c>
      <c r="AS51" s="21">
        <v>65</v>
      </c>
      <c r="AT51" s="21" t="str">
        <f>IF(VLOOKUP(B51,'[1]Рабочий вариант'!$B$8:$AA$93,23,0)=AS51,"СОВПАЛ",VLOOKUP(B51,'[1]Рабочий вариант'!$B$8:$AA$93,23,0))</f>
        <v>СОВПАЛ</v>
      </c>
      <c r="AU51" s="21">
        <v>90</v>
      </c>
      <c r="AV51" s="21" t="str">
        <f>IF(VLOOKUP(B51,'[1]Рабочий вариант'!$B$8:$AA$93,24,0)=AU51,"СОВПАЛ",VLOOKUP(B51,'[1]Рабочий вариант'!$B$8:$AA$93,24,0))</f>
        <v>СОВПАЛ</v>
      </c>
      <c r="AW51" s="21">
        <v>92</v>
      </c>
      <c r="AX51" s="21" t="str">
        <f>IF(VLOOKUP(B51,'[1]Рабочий вариант'!$B$8:$AA$93,25,0)=AW51,"СОВПАЛ",VLOOKUP(B51,'[1]Рабочий вариант'!$B$8:$AA$93,25,0))</f>
        <v>СОВПАЛ</v>
      </c>
      <c r="AY51" s="21">
        <v>94</v>
      </c>
      <c r="AZ51" s="21" t="str">
        <f>IF(VLOOKUP(B51,'[1]Рабочий вариант'!$B$8:$AA$93,26,0)=AY51,"СОВПАЛ",VLOOKUP(B51,'[1]Рабочий вариант'!$B$8:$AA$93,26,0))</f>
        <v>СОВПАЛ</v>
      </c>
      <c r="BA51" s="52">
        <f t="shared" si="0"/>
        <v>25</v>
      </c>
    </row>
    <row r="52" spans="1:53" ht="38.25">
      <c r="A52" s="11">
        <v>45</v>
      </c>
      <c r="B52" s="12" t="s">
        <v>61</v>
      </c>
      <c r="C52" s="23" t="s">
        <v>85</v>
      </c>
      <c r="D52" s="23" t="str">
        <f>IF(VLOOKUP(B52,'[1]Рабочий вариант'!$B$8:$AA$93,2,0)=C52,"СОВПАЛ",VLOOKUP(B52,'[1]Рабочий вариант'!$B$8:$AA$93,2,0))</f>
        <v>СОВПАЛ</v>
      </c>
      <c r="E52" s="27">
        <v>86</v>
      </c>
      <c r="F52" s="27" t="str">
        <f>IF(VLOOKUP(B52,'[1]Рабочий вариант'!$B$8:$AA$93,3,0)=E52,"СОВПАЛ",VLOOKUP(B52,'[1]Рабочий вариант'!$B$8:$AA$93,3,0))</f>
        <v>СОВПАЛ</v>
      </c>
      <c r="G52" s="27">
        <v>86</v>
      </c>
      <c r="H52" s="27" t="str">
        <f>IF(VLOOKUP(B52,'[1]Рабочий вариант'!$B$8:$AA$93,4,0)=G52,"СОВПАЛ",VLOOKUP(B52,'[1]Рабочий вариант'!$B$8:$AA$93,4,0))</f>
        <v>СОВПАЛ</v>
      </c>
      <c r="I52" s="27" t="s">
        <v>89</v>
      </c>
      <c r="J52" s="27" t="str">
        <f>IF(VLOOKUP(B52,'[1]Рабочий вариант'!$B$8:$AA$93,5,0)=I52,"СОВПАЛ",VLOOKUP(B52,'[1]Рабочий вариант'!$B$8:$AA$93,5,0))</f>
        <v>нет</v>
      </c>
      <c r="K52" s="27">
        <v>95</v>
      </c>
      <c r="L52" s="27" t="str">
        <f>IF(VLOOKUP(B52,'[1]Рабочий вариант'!$B$8:$AA$93,6,0)=K52,"СОВПАЛ",VLOOKUP(B52,'[1]Рабочий вариант'!$B$8:$AA$93,6,0))</f>
        <v>СОВПАЛ</v>
      </c>
      <c r="M52" s="27">
        <v>95</v>
      </c>
      <c r="N52" s="27" t="str">
        <f>IF(VLOOKUP(B52,'[1]Рабочий вариант'!$B$8:$AA$93,7,0)=M52,"СОВПАЛ",VLOOKUP(B52,'[1]Рабочий вариант'!$B$8:$AA$93,7,0))</f>
        <v>СОВПАЛ</v>
      </c>
      <c r="O52" s="27" t="s">
        <v>89</v>
      </c>
      <c r="P52" s="27" t="str">
        <f>IF(VLOOKUP(B52,'[1]Рабочий вариант'!$B$8:$AA$93,8,0)=O52,"СОВПАЛ",VLOOKUP(B52,'[1]Рабочий вариант'!$B$8:$AA$93,8,0))</f>
        <v>нет</v>
      </c>
      <c r="Q52" s="27">
        <v>84</v>
      </c>
      <c r="R52" s="27" t="str">
        <f>IF(VLOOKUP(B52,'[1]Рабочий вариант'!$B$8:$AA$93,9,0)=Q52,"СОВПАЛ",VLOOKUP(B52,'[1]Рабочий вариант'!$B$8:$AA$93,9,0))</f>
        <v>СОВПАЛ</v>
      </c>
      <c r="S52" s="27">
        <v>100</v>
      </c>
      <c r="T52" s="27" t="str">
        <f>IF(VLOOKUP(B52,'[1]Рабочий вариант'!$B$8:$AA$93,10,0)=S52,"СОВПАЛ",VLOOKUP(B52,'[1]Рабочий вариант'!$B$8:$AA$93,10,0))</f>
        <v>СОВПАЛ</v>
      </c>
      <c r="U52" s="27" t="s">
        <v>89</v>
      </c>
      <c r="V52" s="27" t="str">
        <f>IF(VLOOKUP(B52,'[1]Рабочий вариант'!$B$8:$AA$93,11,0)=U52,"СОВПАЛ",VLOOKUP(B52,'[1]Рабочий вариант'!$B$8:$AA$93,11,0))</f>
        <v>нет</v>
      </c>
      <c r="W52" s="21">
        <v>224</v>
      </c>
      <c r="X52" s="21" t="str">
        <f>IF(VLOOKUP(B52,'[1]Рабочий вариант'!$B$8:$AA$93,12,0)=W52,"СОВПАЛ",VLOOKUP(B52,'[1]Рабочий вариант'!$B$8:$AA$93,12,0))</f>
        <v>СОВПАЛ</v>
      </c>
      <c r="Y52" s="21">
        <v>227</v>
      </c>
      <c r="Z52" s="21" t="str">
        <f>IF(VLOOKUP(B52,'[1]Рабочий вариант'!$B$8:$AA$93,13,0)=Y52,"СОВПАЛ",VLOOKUP(B52,'[1]Рабочий вариант'!$B$8:$AA$93,13,0))</f>
        <v>СОВПАЛ</v>
      </c>
      <c r="AA52" s="26" t="s">
        <v>88</v>
      </c>
      <c r="AB52" s="21" t="str">
        <f>IF(VLOOKUP(B52,'[1]Рабочий вариант'!$B$8:$AA$93,14,0)=AA52,"СОВПАЛ",VLOOKUP(B52,'[1]Рабочий вариант'!$B$8:$AA$93,14,0))</f>
        <v>нет</v>
      </c>
      <c r="AC52" s="21">
        <v>44.7</v>
      </c>
      <c r="AD52" s="21" t="str">
        <f>IF(VLOOKUP(B52,'[1]Рабочий вариант'!$B$8:$AA$93,15,0)=AC52,"СОВПАЛ",VLOOKUP(B52,'[1]Рабочий вариант'!$B$8:$AA$93,15,0))</f>
        <v>СОВПАЛ</v>
      </c>
      <c r="AE52" s="21">
        <v>47</v>
      </c>
      <c r="AF52" s="21" t="str">
        <f>IF(VLOOKUP(B52,'[1]Рабочий вариант'!$B$8:$AA$93,16,0)=AE52,"СОВПАЛ",VLOOKUP(B52,'[1]Рабочий вариант'!$B$8:$AA$93,16,0))</f>
        <v>СОВПАЛ</v>
      </c>
      <c r="AG52" s="26" t="s">
        <v>88</v>
      </c>
      <c r="AH52" s="21" t="str">
        <f>IF(VLOOKUP(B52,'[1]Рабочий вариант'!$B$8:$AA$93,17,0)=AG52,"СОВПАЛ",VLOOKUP(B52,'[1]Рабочий вариант'!$B$8:$AA$93,17,0))</f>
        <v>нет</v>
      </c>
      <c r="AI52" s="21">
        <v>80</v>
      </c>
      <c r="AJ52" s="21" t="str">
        <f>IF(VLOOKUP(B52,'[1]Рабочий вариант'!$B$8:$AA$93,18,0)=AI52,"СОВПАЛ",VLOOKUP(B52,'[1]Рабочий вариант'!$B$8:$AA$93,18,0))</f>
        <v>СОВПАЛ</v>
      </c>
      <c r="AK52" s="21">
        <v>80</v>
      </c>
      <c r="AL52" s="21" t="str">
        <f>IF(VLOOKUP(B52,'[1]Рабочий вариант'!$B$8:$AA$93,19,0)=AK52,"СОВПАЛ",VLOOKUP(B52,'[1]Рабочий вариант'!$B$8:$AA$93,19,0))</f>
        <v>СОВПАЛ</v>
      </c>
      <c r="AM52" s="26" t="s">
        <v>88</v>
      </c>
      <c r="AN52" s="21" t="str">
        <f>IF(VLOOKUP(B52,'[1]Рабочий вариант'!$B$8:$AA$93,20,0)=AM52,"СОВПАЛ",VLOOKUP(B52,'[1]Рабочий вариант'!$B$8:$AA$93,20,0))</f>
        <v>нет</v>
      </c>
      <c r="AO52" s="21">
        <v>95</v>
      </c>
      <c r="AP52" s="21" t="str">
        <f>IF(VLOOKUP(B52,'[1]Рабочий вариант'!$B$8:$AA$93,21,0)=AO52,"СОВПАЛ",VLOOKUP(B52,'[1]Рабочий вариант'!$B$8:$AA$93,21,0))</f>
        <v>СОВПАЛ</v>
      </c>
      <c r="AQ52" s="21">
        <v>98</v>
      </c>
      <c r="AR52" s="21" t="str">
        <f>IF(VLOOKUP(B52,'[1]Рабочий вариант'!$B$8:$AA$93,22,0)=AQ52,"СОВПАЛ",VLOOKUP(B52,'[1]Рабочий вариант'!$B$8:$AA$93,22,0))</f>
        <v>СОВПАЛ</v>
      </c>
      <c r="AS52" s="26" t="s">
        <v>88</v>
      </c>
      <c r="AT52" s="21" t="str">
        <f>IF(VLOOKUP(B52,'[1]Рабочий вариант'!$B$8:$AA$93,23,0)=AS52,"СОВПАЛ",VLOOKUP(B52,'[1]Рабочий вариант'!$B$8:$AA$93,23,0))</f>
        <v>нет</v>
      </c>
      <c r="AU52" s="21">
        <v>76</v>
      </c>
      <c r="AV52" s="21" t="str">
        <f>IF(VLOOKUP(B52,'[1]Рабочий вариант'!$B$8:$AA$93,24,0)=AU52,"СОВПАЛ",VLOOKUP(B52,'[1]Рабочий вариант'!$B$8:$AA$93,24,0))</f>
        <v>СОВПАЛ</v>
      </c>
      <c r="AW52" s="21">
        <v>76</v>
      </c>
      <c r="AX52" s="21" t="str">
        <f>IF(VLOOKUP(B52,'[1]Рабочий вариант'!$B$8:$AA$93,25,0)=AW52,"СОВПАЛ",VLOOKUP(B52,'[1]Рабочий вариант'!$B$8:$AA$93,25,0))</f>
        <v>СОВПАЛ</v>
      </c>
      <c r="AY52" s="26" t="s">
        <v>88</v>
      </c>
      <c r="AZ52" s="21" t="str">
        <f>IF(VLOOKUP(B52,'[1]Рабочий вариант'!$B$8:$AA$93,26,0)=AY52,"СОВПАЛ",VLOOKUP(B52,'[1]Рабочий вариант'!$B$8:$AA$93,26,0))</f>
        <v>нет</v>
      </c>
      <c r="BA52" s="52">
        <f t="shared" si="0"/>
        <v>17</v>
      </c>
    </row>
    <row r="53" spans="1:53" ht="25.5">
      <c r="A53" s="13">
        <v>46</v>
      </c>
      <c r="B53" s="12" t="s">
        <v>62</v>
      </c>
      <c r="C53" s="23" t="s">
        <v>85</v>
      </c>
      <c r="D53" s="23" t="str">
        <f>IF(VLOOKUP(B53,'[1]Рабочий вариант'!$B$8:$AA$93,2,0)=C53,"СОВПАЛ",VLOOKUP(B53,'[1]Рабочий вариант'!$B$8:$AA$93,2,0))</f>
        <v>нет</v>
      </c>
      <c r="E53" s="27" t="s">
        <v>89</v>
      </c>
      <c r="F53" s="27" t="str">
        <f>IF(VLOOKUP(B53,'[1]Рабочий вариант'!$B$8:$AA$93,3,0)=E53,"СОВПАЛ",VLOOKUP(B53,'[1]Рабочий вариант'!$B$8:$AA$93,3,0))</f>
        <v>нет</v>
      </c>
      <c r="G53" s="27">
        <v>80</v>
      </c>
      <c r="H53" s="27" t="str">
        <f>IF(VLOOKUP(B53,'[1]Рабочий вариант'!$B$8:$AA$93,4,0)=G53,"СОВПАЛ",VLOOKUP(B53,'[1]Рабочий вариант'!$B$8:$AA$93,4,0))</f>
        <v>СОВПАЛ</v>
      </c>
      <c r="I53" s="27">
        <v>90</v>
      </c>
      <c r="J53" s="27" t="str">
        <f>IF(VLOOKUP(B53,'[1]Рабочий вариант'!$B$8:$AA$93,5,0)=I53,"СОВПАЛ",VLOOKUP(B53,'[1]Рабочий вариант'!$B$8:$AA$93,5,0))</f>
        <v>СОВПАЛ</v>
      </c>
      <c r="K53" s="27" t="s">
        <v>89</v>
      </c>
      <c r="L53" s="27" t="str">
        <f>IF(VLOOKUP(B53,'[1]Рабочий вариант'!$B$8:$AA$93,6,0)=K53,"СОВПАЛ",VLOOKUP(B53,'[1]Рабочий вариант'!$B$8:$AA$93,6,0))</f>
        <v>нет</v>
      </c>
      <c r="M53" s="27">
        <v>95</v>
      </c>
      <c r="N53" s="27" t="str">
        <f>IF(VLOOKUP(B53,'[1]Рабочий вариант'!$B$8:$AA$93,7,0)=M53,"СОВПАЛ",VLOOKUP(B53,'[1]Рабочий вариант'!$B$8:$AA$93,7,0))</f>
        <v>СОВПАЛ</v>
      </c>
      <c r="O53" s="27">
        <v>95.5</v>
      </c>
      <c r="P53" s="27" t="str">
        <f>IF(VLOOKUP(B53,'[1]Рабочий вариант'!$B$8:$AA$93,8,0)=O53,"СОВПАЛ",VLOOKUP(B53,'[1]Рабочий вариант'!$B$8:$AA$93,8,0))</f>
        <v>СОВПАЛ</v>
      </c>
      <c r="Q53" s="27" t="s">
        <v>89</v>
      </c>
      <c r="R53" s="27" t="str">
        <f>IF(VLOOKUP(B53,'[1]Рабочий вариант'!$B$8:$AA$93,9,0)=Q53,"СОВПАЛ",VLOOKUP(B53,'[1]Рабочий вариант'!$B$8:$AA$93,9,0))</f>
        <v>нет</v>
      </c>
      <c r="S53" s="27">
        <v>100</v>
      </c>
      <c r="T53" s="27" t="str">
        <f>IF(VLOOKUP(B53,'[1]Рабочий вариант'!$B$8:$AA$93,10,0)=S53,"СОВПАЛ",VLOOKUP(B53,'[1]Рабочий вариант'!$B$8:$AA$93,10,0))</f>
        <v>СОВПАЛ</v>
      </c>
      <c r="U53" s="27">
        <v>100</v>
      </c>
      <c r="V53" s="27" t="str">
        <f>IF(VLOOKUP(B53,'[1]Рабочий вариант'!$B$8:$AA$93,11,0)=U53,"СОВПАЛ",VLOOKUP(B53,'[1]Рабочий вариант'!$B$8:$AA$93,11,0))</f>
        <v>СОВПАЛ</v>
      </c>
      <c r="W53" s="26" t="s">
        <v>88</v>
      </c>
      <c r="X53" s="21" t="str">
        <f>IF(VLOOKUP(B53,'[1]Рабочий вариант'!$B$8:$AA$93,12,0)=W53,"СОВПАЛ",VLOOKUP(B53,'[1]Рабочий вариант'!$B$8:$AA$93,12,0))</f>
        <v>нет</v>
      </c>
      <c r="Y53" s="21">
        <v>70</v>
      </c>
      <c r="Z53" s="21" t="str">
        <f>IF(VLOOKUP(B53,'[1]Рабочий вариант'!$B$8:$AA$93,13,0)=Y53,"СОВПАЛ",VLOOKUP(B53,'[1]Рабочий вариант'!$B$8:$AA$93,13,0))</f>
        <v>СОВПАЛ</v>
      </c>
      <c r="AA53" s="21">
        <v>75</v>
      </c>
      <c r="AB53" s="21" t="str">
        <f>IF(VLOOKUP(B53,'[1]Рабочий вариант'!$B$8:$AA$93,14,0)=AA53,"СОВПАЛ",VLOOKUP(B53,'[1]Рабочий вариант'!$B$8:$AA$93,14,0))</f>
        <v>СОВПАЛ</v>
      </c>
      <c r="AC53" s="26" t="s">
        <v>88</v>
      </c>
      <c r="AD53" s="21" t="str">
        <f>IF(VLOOKUP(B53,'[1]Рабочий вариант'!$B$8:$AA$93,15,0)=AC53,"СОВПАЛ",VLOOKUP(B53,'[1]Рабочий вариант'!$B$8:$AA$93,15,0))</f>
        <v>нет</v>
      </c>
      <c r="AE53" s="21">
        <v>40.6</v>
      </c>
      <c r="AF53" s="21" t="str">
        <f>IF(VLOOKUP(B53,'[1]Рабочий вариант'!$B$8:$AA$93,16,0)=AE53,"СОВПАЛ",VLOOKUP(B53,'[1]Рабочий вариант'!$B$8:$AA$93,16,0))</f>
        <v>СОВПАЛ</v>
      </c>
      <c r="AG53" s="21">
        <v>40.799999999999997</v>
      </c>
      <c r="AH53" s="21" t="str">
        <f>IF(VLOOKUP(B53,'[1]Рабочий вариант'!$B$8:$AA$93,17,0)=AG53,"СОВПАЛ",VLOOKUP(B53,'[1]Рабочий вариант'!$B$8:$AA$93,17,0))</f>
        <v>СОВПАЛ</v>
      </c>
      <c r="AI53" s="26" t="s">
        <v>88</v>
      </c>
      <c r="AJ53" s="21" t="str">
        <f>IF(VLOOKUP(B53,'[1]Рабочий вариант'!$B$8:$AA$93,18,0)=AI53,"СОВПАЛ",VLOOKUP(B53,'[1]Рабочий вариант'!$B$8:$AA$93,18,0))</f>
        <v>нет</v>
      </c>
      <c r="AK53" s="21">
        <v>100</v>
      </c>
      <c r="AL53" s="21" t="str">
        <f>IF(VLOOKUP(B53,'[1]Рабочий вариант'!$B$8:$AA$93,19,0)=AK53,"СОВПАЛ",VLOOKUP(B53,'[1]Рабочий вариант'!$B$8:$AA$93,19,0))</f>
        <v>СОВПАЛ</v>
      </c>
      <c r="AM53" s="21">
        <v>100</v>
      </c>
      <c r="AN53" s="21" t="str">
        <f>IF(VLOOKUP(B53,'[1]Рабочий вариант'!$B$8:$AA$93,20,0)=AM53,"СОВПАЛ",VLOOKUP(B53,'[1]Рабочий вариант'!$B$8:$AA$93,20,0))</f>
        <v>СОВПАЛ</v>
      </c>
      <c r="AO53" s="26" t="s">
        <v>88</v>
      </c>
      <c r="AP53" s="21" t="str">
        <f>IF(VLOOKUP(B53,'[1]Рабочий вариант'!$B$8:$AA$93,21,0)=AO53,"СОВПАЛ",VLOOKUP(B53,'[1]Рабочий вариант'!$B$8:$AA$93,21,0))</f>
        <v>нет</v>
      </c>
      <c r="AQ53" s="21">
        <v>100</v>
      </c>
      <c r="AR53" s="21" t="str">
        <f>IF(VLOOKUP(B53,'[1]Рабочий вариант'!$B$8:$AA$93,22,0)=AQ53,"СОВПАЛ",VLOOKUP(B53,'[1]Рабочий вариант'!$B$8:$AA$93,22,0))</f>
        <v>СОВПАЛ</v>
      </c>
      <c r="AS53" s="21">
        <v>100</v>
      </c>
      <c r="AT53" s="21" t="str">
        <f>IF(VLOOKUP(B53,'[1]Рабочий вариант'!$B$8:$AA$93,23,0)=AS53,"СОВПАЛ",VLOOKUP(B53,'[1]Рабочий вариант'!$B$8:$AA$93,23,0))</f>
        <v>СОВПАЛ</v>
      </c>
      <c r="AU53" s="26" t="s">
        <v>88</v>
      </c>
      <c r="AV53" s="21" t="str">
        <f>IF(VLOOKUP(B53,'[1]Рабочий вариант'!$B$8:$AA$93,24,0)=AU53,"СОВПАЛ",VLOOKUP(B53,'[1]Рабочий вариант'!$B$8:$AA$93,24,0))</f>
        <v>нет</v>
      </c>
      <c r="AW53" s="21">
        <v>66</v>
      </c>
      <c r="AX53" s="21" t="str">
        <f>IF(VLOOKUP(B53,'[1]Рабочий вариант'!$B$8:$AA$93,25,0)=AW53,"СОВПАЛ",VLOOKUP(B53,'[1]Рабочий вариант'!$B$8:$AA$93,25,0))</f>
        <v>СОВПАЛ</v>
      </c>
      <c r="AY53" s="21">
        <v>70</v>
      </c>
      <c r="AZ53" s="21" t="str">
        <f>IF(VLOOKUP(B53,'[1]Рабочий вариант'!$B$8:$AA$93,26,0)=AY53,"СОВПАЛ",VLOOKUP(B53,'[1]Рабочий вариант'!$B$8:$AA$93,26,0))</f>
        <v>СОВПАЛ</v>
      </c>
      <c r="BA53" s="52">
        <f t="shared" si="0"/>
        <v>16</v>
      </c>
    </row>
    <row r="54" spans="1:53" ht="18.75">
      <c r="A54" s="11">
        <v>47</v>
      </c>
      <c r="B54" s="12" t="s">
        <v>63</v>
      </c>
      <c r="C54" s="23" t="s">
        <v>85</v>
      </c>
      <c r="D54" s="23" t="str">
        <f>IF(VLOOKUP(B54,'[1]Рабочий вариант'!$B$8:$AA$93,2,0)=C54,"СОВПАЛ",VLOOKUP(B54,'[1]Рабочий вариант'!$B$8:$AA$93,2,0))</f>
        <v>СОВПАЛ</v>
      </c>
      <c r="E54" s="27">
        <v>80</v>
      </c>
      <c r="F54" s="27" t="str">
        <f>IF(VLOOKUP(B54,'[1]Рабочий вариант'!$B$8:$AA$93,3,0)=E54,"СОВПАЛ",VLOOKUP(B54,'[1]Рабочий вариант'!$B$8:$AA$93,3,0))</f>
        <v>СОВПАЛ</v>
      </c>
      <c r="G54" s="27">
        <v>85</v>
      </c>
      <c r="H54" s="27" t="str">
        <f>IF(VLOOKUP(B54,'[1]Рабочий вариант'!$B$8:$AA$93,4,0)=G54,"СОВПАЛ",VLOOKUP(B54,'[1]Рабочий вариант'!$B$8:$AA$93,4,0))</f>
        <v>СОВПАЛ</v>
      </c>
      <c r="I54" s="27">
        <v>90</v>
      </c>
      <c r="J54" s="27" t="str">
        <f>IF(VLOOKUP(B54,'[1]Рабочий вариант'!$B$8:$AA$93,5,0)=I54,"СОВПАЛ",VLOOKUP(B54,'[1]Рабочий вариант'!$B$8:$AA$93,5,0))</f>
        <v>СОВПАЛ</v>
      </c>
      <c r="K54" s="27">
        <v>84</v>
      </c>
      <c r="L54" s="27" t="str">
        <f>IF(VLOOKUP(B54,'[1]Рабочий вариант'!$B$8:$AA$93,6,0)=K54,"СОВПАЛ",VLOOKUP(B54,'[1]Рабочий вариант'!$B$8:$AA$93,6,0))</f>
        <v>СОВПАЛ</v>
      </c>
      <c r="M54" s="27">
        <v>89</v>
      </c>
      <c r="N54" s="27" t="str">
        <f>IF(VLOOKUP(B54,'[1]Рабочий вариант'!$B$8:$AA$93,7,0)=M54,"СОВПАЛ",VLOOKUP(B54,'[1]Рабочий вариант'!$B$8:$AA$93,7,0))</f>
        <v>СОВПАЛ</v>
      </c>
      <c r="O54" s="27">
        <v>94</v>
      </c>
      <c r="P54" s="27" t="str">
        <f>IF(VLOOKUP(B54,'[1]Рабочий вариант'!$B$8:$AA$93,8,0)=O54,"СОВПАЛ",VLOOKUP(B54,'[1]Рабочий вариант'!$B$8:$AA$93,8,0))</f>
        <v>СОВПАЛ</v>
      </c>
      <c r="Q54" s="27">
        <v>66</v>
      </c>
      <c r="R54" s="27" t="str">
        <f>IF(VLOOKUP(B54,'[1]Рабочий вариант'!$B$8:$AA$93,9,0)=Q54,"СОВПАЛ",VLOOKUP(B54,'[1]Рабочий вариант'!$B$8:$AA$93,9,0))</f>
        <v>СОВПАЛ</v>
      </c>
      <c r="S54" s="27">
        <v>66</v>
      </c>
      <c r="T54" s="27" t="str">
        <f>IF(VLOOKUP(B54,'[1]Рабочий вариант'!$B$8:$AA$93,10,0)=S54,"СОВПАЛ",VLOOKUP(B54,'[1]Рабочий вариант'!$B$8:$AA$93,10,0))</f>
        <v>СОВПАЛ</v>
      </c>
      <c r="U54" s="27">
        <v>66</v>
      </c>
      <c r="V54" s="27" t="str">
        <f>IF(VLOOKUP(B54,'[1]Рабочий вариант'!$B$8:$AA$93,11,0)=U54,"СОВПАЛ",VLOOKUP(B54,'[1]Рабочий вариант'!$B$8:$AA$93,11,0))</f>
        <v>СОВПАЛ</v>
      </c>
      <c r="W54" s="21">
        <v>52</v>
      </c>
      <c r="X54" s="21" t="str">
        <f>IF(VLOOKUP(B54,'[1]Рабочий вариант'!$B$8:$AA$93,12,0)=W54,"СОВПАЛ",VLOOKUP(B54,'[1]Рабочий вариант'!$B$8:$AA$93,12,0))</f>
        <v>СОВПАЛ</v>
      </c>
      <c r="Y54" s="21">
        <v>58</v>
      </c>
      <c r="Z54" s="21" t="str">
        <f>IF(VLOOKUP(B54,'[1]Рабочий вариант'!$B$8:$AA$93,13,0)=Y54,"СОВПАЛ",VLOOKUP(B54,'[1]Рабочий вариант'!$B$8:$AA$93,13,0))</f>
        <v>СОВПАЛ</v>
      </c>
      <c r="AA54" s="21">
        <v>65</v>
      </c>
      <c r="AB54" s="21" t="str">
        <f>IF(VLOOKUP(B54,'[1]Рабочий вариант'!$B$8:$AA$93,14,0)=AA54,"СОВПАЛ",VLOOKUP(B54,'[1]Рабочий вариант'!$B$8:$AA$93,14,0))</f>
        <v>СОВПАЛ</v>
      </c>
      <c r="AC54" s="21">
        <v>44.7</v>
      </c>
      <c r="AD54" s="21" t="str">
        <f>IF(VLOOKUP(B54,'[1]Рабочий вариант'!$B$8:$AA$93,15,0)=AC54,"СОВПАЛ",VLOOKUP(B54,'[1]Рабочий вариант'!$B$8:$AA$93,15,0))</f>
        <v>СОВПАЛ</v>
      </c>
      <c r="AE54" s="21">
        <v>47</v>
      </c>
      <c r="AF54" s="21" t="str">
        <f>IF(VLOOKUP(B54,'[1]Рабочий вариант'!$B$8:$AA$93,16,0)=AE54,"СОВПАЛ",VLOOKUP(B54,'[1]Рабочий вариант'!$B$8:$AA$93,16,0))</f>
        <v>СОВПАЛ</v>
      </c>
      <c r="AG54" s="21">
        <v>47</v>
      </c>
      <c r="AH54" s="21" t="str">
        <f>IF(VLOOKUP(B54,'[1]Рабочий вариант'!$B$8:$AA$93,17,0)=AG54,"СОВПАЛ",VLOOKUP(B54,'[1]Рабочий вариант'!$B$8:$AA$93,17,0))</f>
        <v>СОВПАЛ</v>
      </c>
      <c r="AI54" s="21">
        <v>48.6</v>
      </c>
      <c r="AJ54" s="21" t="str">
        <f>IF(VLOOKUP(B54,'[1]Рабочий вариант'!$B$8:$AA$93,18,0)=AI54,"СОВПАЛ",VLOOKUP(B54,'[1]Рабочий вариант'!$B$8:$AA$93,18,0))</f>
        <v>СОВПАЛ</v>
      </c>
      <c r="AK54" s="21">
        <v>50</v>
      </c>
      <c r="AL54" s="21" t="str">
        <f>IF(VLOOKUP(B54,'[1]Рабочий вариант'!$B$8:$AA$93,19,0)=AK54,"СОВПАЛ",VLOOKUP(B54,'[1]Рабочий вариант'!$B$8:$AA$93,19,0))</f>
        <v>СОВПАЛ</v>
      </c>
      <c r="AM54" s="21">
        <v>70</v>
      </c>
      <c r="AN54" s="21" t="str">
        <f>IF(VLOOKUP(B54,'[1]Рабочий вариант'!$B$8:$AA$93,20,0)=AM54,"СОВПАЛ",VLOOKUP(B54,'[1]Рабочий вариант'!$B$8:$AA$93,20,0))</f>
        <v>СОВПАЛ</v>
      </c>
      <c r="AO54" s="21">
        <v>95</v>
      </c>
      <c r="AP54" s="21" t="str">
        <f>IF(VLOOKUP(B54,'[1]Рабочий вариант'!$B$8:$AA$93,21,0)=AO54,"СОВПАЛ",VLOOKUP(B54,'[1]Рабочий вариант'!$B$8:$AA$93,21,0))</f>
        <v>СОВПАЛ</v>
      </c>
      <c r="AQ54" s="21">
        <v>95</v>
      </c>
      <c r="AR54" s="21" t="str">
        <f>IF(VLOOKUP(B54,'[1]Рабочий вариант'!$B$8:$AA$93,22,0)=AQ54,"СОВПАЛ",VLOOKUP(B54,'[1]Рабочий вариант'!$B$8:$AA$93,22,0))</f>
        <v>СОВПАЛ</v>
      </c>
      <c r="AS54" s="21">
        <v>95</v>
      </c>
      <c r="AT54" s="21" t="str">
        <f>IF(VLOOKUP(B54,'[1]Рабочий вариант'!$B$8:$AA$93,23,0)=AS54,"СОВПАЛ",VLOOKUP(B54,'[1]Рабочий вариант'!$B$8:$AA$93,23,0))</f>
        <v>СОВПАЛ</v>
      </c>
      <c r="AU54" s="21">
        <v>95</v>
      </c>
      <c r="AV54" s="21" t="str">
        <f>IF(VLOOKUP(B54,'[1]Рабочий вариант'!$B$8:$AA$93,24,0)=AU54,"СОВПАЛ",VLOOKUP(B54,'[1]Рабочий вариант'!$B$8:$AA$93,24,0))</f>
        <v>СОВПАЛ</v>
      </c>
      <c r="AW54" s="21">
        <v>95</v>
      </c>
      <c r="AX54" s="21" t="str">
        <f>IF(VLOOKUP(B54,'[1]Рабочий вариант'!$B$8:$AA$93,25,0)=AW54,"СОВПАЛ",VLOOKUP(B54,'[1]Рабочий вариант'!$B$8:$AA$93,25,0))</f>
        <v>СОВПАЛ</v>
      </c>
      <c r="AY54" s="21">
        <v>95</v>
      </c>
      <c r="AZ54" s="21" t="str">
        <f>IF(VLOOKUP(B54,'[1]Рабочий вариант'!$B$8:$AA$93,26,0)=AY54,"СОВПАЛ",VLOOKUP(B54,'[1]Рабочий вариант'!$B$8:$AA$93,26,0))</f>
        <v>СОВПАЛ</v>
      </c>
      <c r="BA54" s="52">
        <f t="shared" si="0"/>
        <v>25</v>
      </c>
    </row>
    <row r="55" spans="1:53" ht="25.5">
      <c r="A55" s="13">
        <v>48</v>
      </c>
      <c r="B55" s="12" t="s">
        <v>64</v>
      </c>
      <c r="C55" s="23" t="s">
        <v>85</v>
      </c>
      <c r="D55" s="23" t="str">
        <f>IF(VLOOKUP(B55,'[1]Рабочий вариант'!$B$8:$AA$93,2,0)=C55,"СОВПАЛ",VLOOKUP(B55,'[1]Рабочий вариант'!$B$8:$AA$93,2,0))</f>
        <v>СОВПАЛ</v>
      </c>
      <c r="E55" s="27">
        <v>80</v>
      </c>
      <c r="F55" s="27" t="str">
        <f>IF(VLOOKUP(B55,'[1]Рабочий вариант'!$B$8:$AA$93,3,0)=E55,"СОВПАЛ",VLOOKUP(B55,'[1]Рабочий вариант'!$B$8:$AA$93,3,0))</f>
        <v>СОВПАЛ</v>
      </c>
      <c r="G55" s="27">
        <v>85</v>
      </c>
      <c r="H55" s="27" t="str">
        <f>IF(VLOOKUP(B55,'[1]Рабочий вариант'!$B$8:$AA$93,4,0)=G55,"СОВПАЛ",VLOOKUP(B55,'[1]Рабочий вариант'!$B$8:$AA$93,4,0))</f>
        <v>СОВПАЛ</v>
      </c>
      <c r="I55" s="27">
        <v>90</v>
      </c>
      <c r="J55" s="27" t="str">
        <f>IF(VLOOKUP(B55,'[1]Рабочий вариант'!$B$8:$AA$93,5,0)=I55,"СОВПАЛ",VLOOKUP(B55,'[1]Рабочий вариант'!$B$8:$AA$93,5,0))</f>
        <v>СОВПАЛ</v>
      </c>
      <c r="K55" s="27">
        <v>84</v>
      </c>
      <c r="L55" s="27" t="str">
        <f>IF(VLOOKUP(B55,'[1]Рабочий вариант'!$B$8:$AA$93,6,0)=K55,"СОВПАЛ",VLOOKUP(B55,'[1]Рабочий вариант'!$B$8:$AA$93,6,0))</f>
        <v>СОВПАЛ</v>
      </c>
      <c r="M55" s="27">
        <v>89</v>
      </c>
      <c r="N55" s="27" t="str">
        <f>IF(VLOOKUP(B55,'[1]Рабочий вариант'!$B$8:$AA$93,7,0)=M55,"СОВПАЛ",VLOOKUP(B55,'[1]Рабочий вариант'!$B$8:$AA$93,7,0))</f>
        <v>СОВПАЛ</v>
      </c>
      <c r="O55" s="27">
        <v>94</v>
      </c>
      <c r="P55" s="27" t="str">
        <f>IF(VLOOKUP(B55,'[1]Рабочий вариант'!$B$8:$AA$93,8,0)=O55,"СОВПАЛ",VLOOKUP(B55,'[1]Рабочий вариант'!$B$8:$AA$93,8,0))</f>
        <v>СОВПАЛ</v>
      </c>
      <c r="Q55" s="27" t="s">
        <v>88</v>
      </c>
      <c r="R55" s="27" t="str">
        <f>IF(VLOOKUP(B55,'[1]Рабочий вариант'!$B$8:$AA$93,9,0)=Q55,"СОВПАЛ",VLOOKUP(B55,'[1]Рабочий вариант'!$B$8:$AA$93,9,0))</f>
        <v>-</v>
      </c>
      <c r="S55" s="27" t="s">
        <v>88</v>
      </c>
      <c r="T55" s="27" t="str">
        <f>IF(VLOOKUP(B55,'[1]Рабочий вариант'!$B$8:$AA$93,10,0)=S55,"СОВПАЛ",VLOOKUP(B55,'[1]Рабочий вариант'!$B$8:$AA$93,10,0))</f>
        <v>-</v>
      </c>
      <c r="U55" s="27" t="s">
        <v>88</v>
      </c>
      <c r="V55" s="27" t="str">
        <f>IF(VLOOKUP(B55,'[1]Рабочий вариант'!$B$8:$AA$93,11,0)=U55,"СОВПАЛ",VLOOKUP(B55,'[1]Рабочий вариант'!$B$8:$AA$93,11,0))</f>
        <v>-</v>
      </c>
      <c r="W55" s="21">
        <v>24</v>
      </c>
      <c r="X55" s="21" t="str">
        <f>IF(VLOOKUP(B55,'[1]Рабочий вариант'!$B$8:$AA$93,12,0)=W55,"СОВПАЛ",VLOOKUP(B55,'[1]Рабочий вариант'!$B$8:$AA$93,12,0))</f>
        <v>СОВПАЛ</v>
      </c>
      <c r="Y55" s="21">
        <v>26</v>
      </c>
      <c r="Z55" s="21" t="str">
        <f>IF(VLOOKUP(B55,'[1]Рабочий вариант'!$B$8:$AA$93,13,0)=Y55,"СОВПАЛ",VLOOKUP(B55,'[1]Рабочий вариант'!$B$8:$AA$93,13,0))</f>
        <v>СОВПАЛ</v>
      </c>
      <c r="AA55" s="21">
        <v>27</v>
      </c>
      <c r="AB55" s="21" t="str">
        <f>IF(VLOOKUP(B55,'[1]Рабочий вариант'!$B$8:$AA$93,14,0)=AA55,"СОВПАЛ",VLOOKUP(B55,'[1]Рабочий вариант'!$B$8:$AA$93,14,0))</f>
        <v>СОВПАЛ</v>
      </c>
      <c r="AC55" s="21">
        <v>40.4</v>
      </c>
      <c r="AD55" s="21" t="str">
        <f>IF(VLOOKUP(B55,'[1]Рабочий вариант'!$B$8:$AA$93,15,0)=AC55,"СОВПАЛ",VLOOKUP(B55,'[1]Рабочий вариант'!$B$8:$AA$93,15,0))</f>
        <v>СОВПАЛ</v>
      </c>
      <c r="AE55" s="21">
        <v>40.6</v>
      </c>
      <c r="AF55" s="21" t="str">
        <f>IF(VLOOKUP(B55,'[1]Рабочий вариант'!$B$8:$AA$93,16,0)=AE55,"СОВПАЛ",VLOOKUP(B55,'[1]Рабочий вариант'!$B$8:$AA$93,16,0))</f>
        <v>СОВПАЛ</v>
      </c>
      <c r="AG55" s="21">
        <v>40.799999999999997</v>
      </c>
      <c r="AH55" s="21" t="str">
        <f>IF(VLOOKUP(B55,'[1]Рабочий вариант'!$B$8:$AA$93,17,0)=AG55,"СОВПАЛ",VLOOKUP(B55,'[1]Рабочий вариант'!$B$8:$AA$93,17,0))</f>
        <v>СОВПАЛ</v>
      </c>
      <c r="AI55" s="21">
        <v>79</v>
      </c>
      <c r="AJ55" s="21" t="str">
        <f>IF(VLOOKUP(B55,'[1]Рабочий вариант'!$B$8:$AA$93,18,0)=AI55,"СОВПАЛ",VLOOKUP(B55,'[1]Рабочий вариант'!$B$8:$AA$93,18,0))</f>
        <v>СОВПАЛ</v>
      </c>
      <c r="AK55" s="21">
        <v>80</v>
      </c>
      <c r="AL55" s="21" t="str">
        <f>IF(VLOOKUP(B55,'[1]Рабочий вариант'!$B$8:$AA$93,19,0)=AK55,"СОВПАЛ",VLOOKUP(B55,'[1]Рабочий вариант'!$B$8:$AA$93,19,0))</f>
        <v>СОВПАЛ</v>
      </c>
      <c r="AM55" s="21">
        <v>81</v>
      </c>
      <c r="AN55" s="21" t="str">
        <f>IF(VLOOKUP(B55,'[1]Рабочий вариант'!$B$8:$AA$93,20,0)=AM55,"СОВПАЛ",VLOOKUP(B55,'[1]Рабочий вариант'!$B$8:$AA$93,20,0))</f>
        <v>СОВПАЛ</v>
      </c>
      <c r="AO55" s="21">
        <v>78</v>
      </c>
      <c r="AP55" s="21" t="str">
        <f>IF(VLOOKUP(B55,'[1]Рабочий вариант'!$B$8:$AA$93,21,0)=AO55,"СОВПАЛ",VLOOKUP(B55,'[1]Рабочий вариант'!$B$8:$AA$93,21,0))</f>
        <v>СОВПАЛ</v>
      </c>
      <c r="AQ55" s="21">
        <v>79</v>
      </c>
      <c r="AR55" s="21" t="str">
        <f>IF(VLOOKUP(B55,'[1]Рабочий вариант'!$B$8:$AA$93,22,0)=AQ55,"СОВПАЛ",VLOOKUP(B55,'[1]Рабочий вариант'!$B$8:$AA$93,22,0))</f>
        <v>СОВПАЛ</v>
      </c>
      <c r="AS55" s="21">
        <v>80</v>
      </c>
      <c r="AT55" s="21" t="str">
        <f>IF(VLOOKUP(B55,'[1]Рабочий вариант'!$B$8:$AA$93,23,0)=AS55,"СОВПАЛ",VLOOKUP(B55,'[1]Рабочий вариант'!$B$8:$AA$93,23,0))</f>
        <v>СОВПАЛ</v>
      </c>
      <c r="AU55" s="21">
        <v>66</v>
      </c>
      <c r="AV55" s="21" t="str">
        <f>IF(VLOOKUP(B55,'[1]Рабочий вариант'!$B$8:$AA$93,24,0)=AU55,"СОВПАЛ",VLOOKUP(B55,'[1]Рабочий вариант'!$B$8:$AA$93,24,0))</f>
        <v>СОВПАЛ</v>
      </c>
      <c r="AW55" s="21">
        <v>67</v>
      </c>
      <c r="AX55" s="21" t="str">
        <f>IF(VLOOKUP(B55,'[1]Рабочий вариант'!$B$8:$AA$93,25,0)=AW55,"СОВПАЛ",VLOOKUP(B55,'[1]Рабочий вариант'!$B$8:$AA$93,25,0))</f>
        <v>СОВПАЛ</v>
      </c>
      <c r="AY55" s="21">
        <v>68</v>
      </c>
      <c r="AZ55" s="21" t="str">
        <f>IF(VLOOKUP(B55,'[1]Рабочий вариант'!$B$8:$AA$93,26,0)=AY55,"СОВПАЛ",VLOOKUP(B55,'[1]Рабочий вариант'!$B$8:$AA$93,26,0))</f>
        <v>СОВПАЛ</v>
      </c>
      <c r="BA55" s="52">
        <f t="shared" si="0"/>
        <v>22</v>
      </c>
    </row>
    <row r="56" spans="1:53" ht="18.75">
      <c r="A56" s="11">
        <v>49</v>
      </c>
      <c r="B56" s="12" t="s">
        <v>65</v>
      </c>
      <c r="C56" s="23" t="s">
        <v>85</v>
      </c>
      <c r="D56" s="23" t="str">
        <f>IF(VLOOKUP(B56,'[1]Рабочий вариант'!$B$8:$AA$93,2,0)=C56,"СОВПАЛ",VLOOKUP(B56,'[1]Рабочий вариант'!$B$8:$AA$93,2,0))</f>
        <v>СОВПАЛ</v>
      </c>
      <c r="E56" s="27">
        <v>73.900000000000006</v>
      </c>
      <c r="F56" s="27" t="str">
        <f>IF(VLOOKUP(B56,'[1]Рабочий вариант'!$B$8:$AA$93,3,0)=E56,"СОВПАЛ",VLOOKUP(B56,'[1]Рабочий вариант'!$B$8:$AA$93,3,0))</f>
        <v>СОВПАЛ</v>
      </c>
      <c r="G56" s="27">
        <v>85</v>
      </c>
      <c r="H56" s="27" t="str">
        <f>IF(VLOOKUP(B56,'[1]Рабочий вариант'!$B$8:$AA$93,4,0)=G56,"СОВПАЛ",VLOOKUP(B56,'[1]Рабочий вариант'!$B$8:$AA$93,4,0))</f>
        <v>СОВПАЛ</v>
      </c>
      <c r="I56" s="27">
        <v>90</v>
      </c>
      <c r="J56" s="27" t="str">
        <f>IF(VLOOKUP(B56,'[1]Рабочий вариант'!$B$8:$AA$93,5,0)=I56,"СОВПАЛ",VLOOKUP(B56,'[1]Рабочий вариант'!$B$8:$AA$93,5,0))</f>
        <v>СОВПАЛ</v>
      </c>
      <c r="K56" s="27">
        <v>75.8</v>
      </c>
      <c r="L56" s="27" t="str">
        <f>IF(VLOOKUP(B56,'[1]Рабочий вариант'!$B$8:$AA$93,6,0)=K56,"СОВПАЛ",VLOOKUP(B56,'[1]Рабочий вариант'!$B$8:$AA$93,6,0))</f>
        <v>СОВПАЛ</v>
      </c>
      <c r="M56" s="27">
        <v>89</v>
      </c>
      <c r="N56" s="27" t="str">
        <f>IF(VLOOKUP(B56,'[1]Рабочий вариант'!$B$8:$AA$93,7,0)=M56,"СОВПАЛ",VLOOKUP(B56,'[1]Рабочий вариант'!$B$8:$AA$93,7,0))</f>
        <v>СОВПАЛ</v>
      </c>
      <c r="O56" s="27">
        <v>94</v>
      </c>
      <c r="P56" s="27" t="str">
        <f>IF(VLOOKUP(B56,'[1]Рабочий вариант'!$B$8:$AA$93,8,0)=O56,"СОВПАЛ",VLOOKUP(B56,'[1]Рабочий вариант'!$B$8:$AA$93,8,0))</f>
        <v>СОВПАЛ</v>
      </c>
      <c r="Q56" s="27">
        <v>84</v>
      </c>
      <c r="R56" s="27" t="str">
        <f>IF(VLOOKUP(B56,'[1]Рабочий вариант'!$B$8:$AA$93,9,0)=Q56,"СОВПАЛ",VLOOKUP(B56,'[1]Рабочий вариант'!$B$8:$AA$93,9,0))</f>
        <v>СОВПАЛ</v>
      </c>
      <c r="S56" s="27">
        <v>100</v>
      </c>
      <c r="T56" s="27" t="str">
        <f>IF(VLOOKUP(B56,'[1]Рабочий вариант'!$B$8:$AA$93,10,0)=S56,"СОВПАЛ",VLOOKUP(B56,'[1]Рабочий вариант'!$B$8:$AA$93,10,0))</f>
        <v>СОВПАЛ</v>
      </c>
      <c r="U56" s="27">
        <v>100</v>
      </c>
      <c r="V56" s="27" t="str">
        <f>IF(VLOOKUP(B56,'[1]Рабочий вариант'!$B$8:$AA$93,11,0)=U56,"СОВПАЛ",VLOOKUP(B56,'[1]Рабочий вариант'!$B$8:$AA$93,11,0))</f>
        <v>СОВПАЛ</v>
      </c>
      <c r="W56" s="21">
        <v>4</v>
      </c>
      <c r="X56" s="21" t="str">
        <f>IF(VLOOKUP(B56,'[1]Рабочий вариант'!$B$8:$AA$93,12,0)=W56,"СОВПАЛ",VLOOKUP(B56,'[1]Рабочий вариант'!$B$8:$AA$93,12,0))</f>
        <v>СОВПАЛ</v>
      </c>
      <c r="Y56" s="21">
        <v>6</v>
      </c>
      <c r="Z56" s="21" t="str">
        <f>IF(VLOOKUP(B56,'[1]Рабочий вариант'!$B$8:$AA$93,13,0)=Y56,"СОВПАЛ",VLOOKUP(B56,'[1]Рабочий вариант'!$B$8:$AA$93,13,0))</f>
        <v>СОВПАЛ</v>
      </c>
      <c r="AA56" s="21">
        <v>6</v>
      </c>
      <c r="AB56" s="21" t="str">
        <f>IF(VLOOKUP(B56,'[1]Рабочий вариант'!$B$8:$AA$93,14,0)=AA56,"СОВПАЛ",VLOOKUP(B56,'[1]Рабочий вариант'!$B$8:$AA$93,14,0))</f>
        <v>СОВПАЛ</v>
      </c>
      <c r="AC56" s="21">
        <v>40.4</v>
      </c>
      <c r="AD56" s="21" t="str">
        <f>IF(VLOOKUP(B56,'[1]Рабочий вариант'!$B$8:$AA$93,15,0)=AC56,"СОВПАЛ",VLOOKUP(B56,'[1]Рабочий вариант'!$B$8:$AA$93,15,0))</f>
        <v>СОВПАЛ</v>
      </c>
      <c r="AE56" s="21">
        <v>40.6</v>
      </c>
      <c r="AF56" s="21" t="str">
        <f>IF(VLOOKUP(B56,'[1]Рабочий вариант'!$B$8:$AA$93,16,0)=AE56,"СОВПАЛ",VLOOKUP(B56,'[1]Рабочий вариант'!$B$8:$AA$93,16,0))</f>
        <v>СОВПАЛ</v>
      </c>
      <c r="AG56" s="21">
        <v>40.799999999999997</v>
      </c>
      <c r="AH56" s="21" t="str">
        <f>IF(VLOOKUP(B56,'[1]Рабочий вариант'!$B$8:$AA$93,17,0)=AG56,"СОВПАЛ",VLOOKUP(B56,'[1]Рабочий вариант'!$B$8:$AA$93,17,0))</f>
        <v>СОВПАЛ</v>
      </c>
      <c r="AI56" s="21">
        <v>80</v>
      </c>
      <c r="AJ56" s="21" t="str">
        <f>IF(VLOOKUP(B56,'[1]Рабочий вариант'!$B$8:$AA$93,18,0)=AI56,"СОВПАЛ",VLOOKUP(B56,'[1]Рабочий вариант'!$B$8:$AA$93,18,0))</f>
        <v>СОВПАЛ</v>
      </c>
      <c r="AK56" s="21">
        <v>85</v>
      </c>
      <c r="AL56" s="21" t="str">
        <f>IF(VLOOKUP(B56,'[1]Рабочий вариант'!$B$8:$AA$93,19,0)=AK56,"СОВПАЛ",VLOOKUP(B56,'[1]Рабочий вариант'!$B$8:$AA$93,19,0))</f>
        <v>СОВПАЛ</v>
      </c>
      <c r="AM56" s="21">
        <v>90</v>
      </c>
      <c r="AN56" s="21" t="str">
        <f>IF(VLOOKUP(B56,'[1]Рабочий вариант'!$B$8:$AA$93,20,0)=AM56,"СОВПАЛ",VLOOKUP(B56,'[1]Рабочий вариант'!$B$8:$AA$93,20,0))</f>
        <v>СОВПАЛ</v>
      </c>
      <c r="AO56" s="21">
        <v>70</v>
      </c>
      <c r="AP56" s="21" t="str">
        <f>IF(VLOOKUP(B56,'[1]Рабочий вариант'!$B$8:$AA$93,21,0)=AO56,"СОВПАЛ",VLOOKUP(B56,'[1]Рабочий вариант'!$B$8:$AA$93,21,0))</f>
        <v>СОВПАЛ</v>
      </c>
      <c r="AQ56" s="21">
        <v>80</v>
      </c>
      <c r="AR56" s="21" t="str">
        <f>IF(VLOOKUP(B56,'[1]Рабочий вариант'!$B$8:$AA$93,22,0)=AQ56,"СОВПАЛ",VLOOKUP(B56,'[1]Рабочий вариант'!$B$8:$AA$93,22,0))</f>
        <v>СОВПАЛ</v>
      </c>
      <c r="AS56" s="21">
        <v>90</v>
      </c>
      <c r="AT56" s="21" t="str">
        <f>IF(VLOOKUP(B56,'[1]Рабочий вариант'!$B$8:$AA$93,23,0)=AS56,"СОВПАЛ",VLOOKUP(B56,'[1]Рабочий вариант'!$B$8:$AA$93,23,0))</f>
        <v>СОВПАЛ</v>
      </c>
      <c r="AU56" s="21">
        <v>25</v>
      </c>
      <c r="AV56" s="21" t="str">
        <f>IF(VLOOKUP(B56,'[1]Рабочий вариант'!$B$8:$AA$93,24,0)=AU56,"СОВПАЛ",VLOOKUP(B56,'[1]Рабочий вариант'!$B$8:$AA$93,24,0))</f>
        <v>СОВПАЛ</v>
      </c>
      <c r="AW56" s="21">
        <v>30</v>
      </c>
      <c r="AX56" s="21" t="str">
        <f>IF(VLOOKUP(B56,'[1]Рабочий вариант'!$B$8:$AA$93,25,0)=AW56,"СОВПАЛ",VLOOKUP(B56,'[1]Рабочий вариант'!$B$8:$AA$93,25,0))</f>
        <v>СОВПАЛ</v>
      </c>
      <c r="AY56" s="21">
        <v>50</v>
      </c>
      <c r="AZ56" s="21" t="str">
        <f>IF(VLOOKUP(B56,'[1]Рабочий вариант'!$B$8:$AA$93,26,0)=AY56,"СОВПАЛ",VLOOKUP(B56,'[1]Рабочий вариант'!$B$8:$AA$93,26,0))</f>
        <v>СОВПАЛ</v>
      </c>
      <c r="BA56" s="52">
        <f t="shared" si="0"/>
        <v>25</v>
      </c>
    </row>
    <row r="57" spans="1:53" ht="38.25">
      <c r="A57" s="13">
        <v>50</v>
      </c>
      <c r="B57" s="12" t="s">
        <v>66</v>
      </c>
      <c r="C57" s="23" t="s">
        <v>87</v>
      </c>
      <c r="D57" s="23" t="str">
        <f>IF(VLOOKUP(B57,'[1]Рабочий вариант'!$B$8:$AA$93,2,0)=C57,"СОВПАЛ",VLOOKUP(B57,'[1]Рабочий вариант'!$B$8:$AA$93,2,0))</f>
        <v>нет (6)</v>
      </c>
      <c r="E57" s="27">
        <v>2.8</v>
      </c>
      <c r="F57" s="27" t="str">
        <f>IF(VLOOKUP(B57,'[1]Рабочий вариант'!$B$8:$AA$93,3,0)=E57,"СОВПАЛ",VLOOKUP(B57,'[1]Рабочий вариант'!$B$8:$AA$93,3,0))</f>
        <v>СОВПАЛ</v>
      </c>
      <c r="G57" s="27">
        <v>2.9</v>
      </c>
      <c r="H57" s="27" t="str">
        <f>IF(VLOOKUP(B57,'[1]Рабочий вариант'!$B$8:$AA$93,4,0)=G57,"СОВПАЛ",VLOOKUP(B57,'[1]Рабочий вариант'!$B$8:$AA$93,4,0))</f>
        <v>СОВПАЛ</v>
      </c>
      <c r="I57" s="27">
        <v>3</v>
      </c>
      <c r="J57" s="27" t="str">
        <f>IF(VLOOKUP(B57,'[1]Рабочий вариант'!$B$8:$AA$93,5,0)=I57,"СОВПАЛ",VLOOKUP(B57,'[1]Рабочий вариант'!$B$8:$AA$93,5,0))</f>
        <v>СОВПАЛ</v>
      </c>
      <c r="K57" s="27">
        <v>72.5</v>
      </c>
      <c r="L57" s="27" t="str">
        <f>IF(VLOOKUP(B57,'[1]Рабочий вариант'!$B$8:$AA$93,6,0)=K57,"СОВПАЛ",VLOOKUP(B57,'[1]Рабочий вариант'!$B$8:$AA$93,6,0))</f>
        <v>СОВПАЛ</v>
      </c>
      <c r="M57" s="27">
        <v>74.5</v>
      </c>
      <c r="N57" s="27" t="str">
        <f>IF(VLOOKUP(B57,'[1]Рабочий вариант'!$B$8:$AA$93,7,0)=M57,"СОВПАЛ",VLOOKUP(B57,'[1]Рабочий вариант'!$B$8:$AA$93,7,0))</f>
        <v>СОВПАЛ</v>
      </c>
      <c r="O57" s="27">
        <v>76.5</v>
      </c>
      <c r="P57" s="27" t="str">
        <f>IF(VLOOKUP(B57,'[1]Рабочий вариант'!$B$8:$AA$93,8,0)=O57,"СОВПАЛ",VLOOKUP(B57,'[1]Рабочий вариант'!$B$8:$AA$93,8,0))</f>
        <v>СОВПАЛ</v>
      </c>
      <c r="Q57" s="27" t="s">
        <v>88</v>
      </c>
      <c r="R57" s="27" t="str">
        <f>IF(VLOOKUP(B57,'[1]Рабочий вариант'!$B$8:$AA$93,9,0)=Q57,"СОВПАЛ",VLOOKUP(B57,'[1]Рабочий вариант'!$B$8:$AA$93,9,0))</f>
        <v>-</v>
      </c>
      <c r="S57" s="27" t="s">
        <v>88</v>
      </c>
      <c r="T57" s="27" t="str">
        <f>IF(VLOOKUP(B57,'[1]Рабочий вариант'!$B$8:$AA$93,10,0)=S57,"СОВПАЛ",VLOOKUP(B57,'[1]Рабочий вариант'!$B$8:$AA$93,10,0))</f>
        <v>-</v>
      </c>
      <c r="U57" s="27" t="s">
        <v>88</v>
      </c>
      <c r="V57" s="27" t="str">
        <f>IF(VLOOKUP(B57,'[1]Рабочий вариант'!$B$8:$AA$93,11,0)=U57,"СОВПАЛ",VLOOKUP(B57,'[1]Рабочий вариант'!$B$8:$AA$93,11,0))</f>
        <v>-</v>
      </c>
      <c r="W57" s="26" t="s">
        <v>89</v>
      </c>
      <c r="X57" s="21" t="str">
        <f>IF(VLOOKUP(B57,'[1]Рабочий вариант'!$B$8:$AA$93,12,0)=W57,"СОВПАЛ",VLOOKUP(B57,'[1]Рабочий вариант'!$B$8:$AA$93,12,0))</f>
        <v>нет</v>
      </c>
      <c r="Y57" s="26" t="s">
        <v>89</v>
      </c>
      <c r="Z57" s="21" t="str">
        <f>IF(VLOOKUP(B57,'[1]Рабочий вариант'!$B$8:$AA$93,13,0)=Y57,"СОВПАЛ",VLOOKUP(B57,'[1]Рабочий вариант'!$B$8:$AA$93,13,0))</f>
        <v>нет</v>
      </c>
      <c r="AA57" s="26" t="s">
        <v>89</v>
      </c>
      <c r="AB57" s="21" t="str">
        <f>IF(VLOOKUP(B57,'[1]Рабочий вариант'!$B$8:$AA$93,14,0)=AA57,"СОВПАЛ",VLOOKUP(B57,'[1]Рабочий вариант'!$B$8:$AA$93,14,0))</f>
        <v>нет</v>
      </c>
      <c r="AC57" s="21">
        <v>26</v>
      </c>
      <c r="AD57" s="21" t="str">
        <f>IF(VLOOKUP(B57,'[1]Рабочий вариант'!$B$8:$AA$93,15,0)=AC57,"СОВПАЛ",VLOOKUP(B57,'[1]Рабочий вариант'!$B$8:$AA$93,15,0))</f>
        <v>СОВПАЛ</v>
      </c>
      <c r="AE57" s="21">
        <v>26.1</v>
      </c>
      <c r="AF57" s="21" t="str">
        <f>IF(VLOOKUP(B57,'[1]Рабочий вариант'!$B$8:$AA$93,16,0)=AE57,"СОВПАЛ",VLOOKUP(B57,'[1]Рабочий вариант'!$B$8:$AA$93,16,0))</f>
        <v>СОВПАЛ</v>
      </c>
      <c r="AG57" s="21">
        <v>26.2</v>
      </c>
      <c r="AH57" s="21" t="str">
        <f>IF(VLOOKUP(B57,'[1]Рабочий вариант'!$B$8:$AA$93,17,0)=AG57,"СОВПАЛ",VLOOKUP(B57,'[1]Рабочий вариант'!$B$8:$AA$93,17,0))</f>
        <v>СОВПАЛ</v>
      </c>
      <c r="AI57" s="26" t="s">
        <v>89</v>
      </c>
      <c r="AJ57" s="21" t="str">
        <f>IF(VLOOKUP(B57,'[1]Рабочий вариант'!$B$8:$AA$93,18,0)=AI57,"СОВПАЛ",VLOOKUP(B57,'[1]Рабочий вариант'!$B$8:$AA$93,18,0))</f>
        <v>нет</v>
      </c>
      <c r="AK57" s="26" t="s">
        <v>89</v>
      </c>
      <c r="AL57" s="21" t="str">
        <f>IF(VLOOKUP(B57,'[1]Рабочий вариант'!$B$8:$AA$93,19,0)=AK57,"СОВПАЛ",VLOOKUP(B57,'[1]Рабочий вариант'!$B$8:$AA$93,19,0))</f>
        <v>нет</v>
      </c>
      <c r="AM57" s="26" t="s">
        <v>89</v>
      </c>
      <c r="AN57" s="21" t="str">
        <f>IF(VLOOKUP(B57,'[1]Рабочий вариант'!$B$8:$AA$93,20,0)=AM57,"СОВПАЛ",VLOOKUP(B57,'[1]Рабочий вариант'!$B$8:$AA$93,20,0))</f>
        <v>нет</v>
      </c>
      <c r="AO57" s="21">
        <v>1.5</v>
      </c>
      <c r="AP57" s="21" t="str">
        <f>IF(VLOOKUP(B57,'[1]Рабочий вариант'!$B$8:$AA$93,21,0)=AO57,"СОВПАЛ",VLOOKUP(B57,'[1]Рабочий вариант'!$B$8:$AA$93,21,0))</f>
        <v>СОВПАЛ</v>
      </c>
      <c r="AQ57" s="21">
        <v>2</v>
      </c>
      <c r="AR57" s="21" t="str">
        <f>IF(VLOOKUP(B57,'[1]Рабочий вариант'!$B$8:$AA$93,22,0)=AQ57,"СОВПАЛ",VLOOKUP(B57,'[1]Рабочий вариант'!$B$8:$AA$93,22,0))</f>
        <v>СОВПАЛ</v>
      </c>
      <c r="AS57" s="21">
        <v>2.5</v>
      </c>
      <c r="AT57" s="21" t="str">
        <f>IF(VLOOKUP(B57,'[1]Рабочий вариант'!$B$8:$AA$93,23,0)=AS57,"СОВПАЛ",VLOOKUP(B57,'[1]Рабочий вариант'!$B$8:$AA$93,23,0))</f>
        <v>СОВПАЛ</v>
      </c>
      <c r="AU57" s="21">
        <v>40</v>
      </c>
      <c r="AV57" s="21" t="str">
        <f>IF(VLOOKUP(B57,'[1]Рабочий вариант'!$B$8:$AA$93,24,0)=AU57,"СОВПАЛ",VLOOKUP(B57,'[1]Рабочий вариант'!$B$8:$AA$93,24,0))</f>
        <v>СОВПАЛ</v>
      </c>
      <c r="AW57" s="21">
        <v>45</v>
      </c>
      <c r="AX57" s="21" t="str">
        <f>IF(VLOOKUP(B57,'[1]Рабочий вариант'!$B$8:$AA$93,25,0)=AW57,"СОВПАЛ",VLOOKUP(B57,'[1]Рабочий вариант'!$B$8:$AA$93,25,0))</f>
        <v>СОВПАЛ</v>
      </c>
      <c r="AY57" s="21">
        <v>55</v>
      </c>
      <c r="AZ57" s="21" t="str">
        <f>IF(VLOOKUP(B57,'[1]Рабочий вариант'!$B$8:$AA$93,26,0)=AY57,"СОВПАЛ",VLOOKUP(B57,'[1]Рабочий вариант'!$B$8:$AA$93,26,0))</f>
        <v>СОВПАЛ</v>
      </c>
      <c r="BA57" s="52">
        <f t="shared" si="0"/>
        <v>15</v>
      </c>
    </row>
    <row r="58" spans="1:53" ht="18.75">
      <c r="A58" s="11">
        <v>51</v>
      </c>
      <c r="B58" s="12" t="s">
        <v>67</v>
      </c>
      <c r="C58" s="23" t="s">
        <v>85</v>
      </c>
      <c r="D58" s="23" t="str">
        <f>IF(VLOOKUP(B58,'[1]Рабочий вариант'!$B$8:$AA$93,2,0)=C58,"СОВПАЛ",VLOOKUP(B58,'[1]Рабочий вариант'!$B$8:$AA$93,2,0))</f>
        <v>СОВПАЛ</v>
      </c>
      <c r="E58" s="27">
        <v>80</v>
      </c>
      <c r="F58" s="27" t="str">
        <f>IF(VLOOKUP(B58,'[1]Рабочий вариант'!$B$8:$AA$93,3,0)=E58,"СОВПАЛ",VLOOKUP(B58,'[1]Рабочий вариант'!$B$8:$AA$93,3,0))</f>
        <v>СОВПАЛ</v>
      </c>
      <c r="G58" s="27">
        <v>85</v>
      </c>
      <c r="H58" s="27" t="str">
        <f>IF(VLOOKUP(B58,'[1]Рабочий вариант'!$B$8:$AA$93,4,0)=G58,"СОВПАЛ",VLOOKUP(B58,'[1]Рабочий вариант'!$B$8:$AA$93,4,0))</f>
        <v>СОВПАЛ</v>
      </c>
      <c r="I58" s="27">
        <v>90</v>
      </c>
      <c r="J58" s="27" t="str">
        <f>IF(VLOOKUP(B58,'[1]Рабочий вариант'!$B$8:$AA$93,5,0)=I58,"СОВПАЛ",VLOOKUP(B58,'[1]Рабочий вариант'!$B$8:$AA$93,5,0))</f>
        <v>СОВПАЛ</v>
      </c>
      <c r="K58" s="27">
        <v>84</v>
      </c>
      <c r="L58" s="27" t="str">
        <f>IF(VLOOKUP(B58,'[1]Рабочий вариант'!$B$8:$AA$93,6,0)=K58,"СОВПАЛ",VLOOKUP(B58,'[1]Рабочий вариант'!$B$8:$AA$93,6,0))</f>
        <v>СОВПАЛ</v>
      </c>
      <c r="M58" s="27">
        <v>89</v>
      </c>
      <c r="N58" s="27" t="str">
        <f>IF(VLOOKUP(B58,'[1]Рабочий вариант'!$B$8:$AA$93,7,0)=M58,"СОВПАЛ",VLOOKUP(B58,'[1]Рабочий вариант'!$B$8:$AA$93,7,0))</f>
        <v>СОВПАЛ</v>
      </c>
      <c r="O58" s="27">
        <v>94</v>
      </c>
      <c r="P58" s="27" t="str">
        <f>IF(VLOOKUP(B58,'[1]Рабочий вариант'!$B$8:$AA$93,8,0)=O58,"СОВПАЛ",VLOOKUP(B58,'[1]Рабочий вариант'!$B$8:$AA$93,8,0))</f>
        <v>СОВПАЛ</v>
      </c>
      <c r="Q58" s="27">
        <v>84</v>
      </c>
      <c r="R58" s="27" t="str">
        <f>IF(VLOOKUP(B58,'[1]Рабочий вариант'!$B$8:$AA$93,9,0)=Q58,"СОВПАЛ",VLOOKUP(B58,'[1]Рабочий вариант'!$B$8:$AA$93,9,0))</f>
        <v>СОВПАЛ</v>
      </c>
      <c r="S58" s="27">
        <v>100</v>
      </c>
      <c r="T58" s="27" t="str">
        <f>IF(VLOOKUP(B58,'[1]Рабочий вариант'!$B$8:$AA$93,10,0)=S58,"СОВПАЛ",VLOOKUP(B58,'[1]Рабочий вариант'!$B$8:$AA$93,10,0))</f>
        <v>СОВПАЛ</v>
      </c>
      <c r="U58" s="27">
        <v>100</v>
      </c>
      <c r="V58" s="27" t="str">
        <f>IF(VLOOKUP(B58,'[1]Рабочий вариант'!$B$8:$AA$93,11,0)=U58,"СОВПАЛ",VLOOKUP(B58,'[1]Рабочий вариант'!$B$8:$AA$93,11,0))</f>
        <v>СОВПАЛ</v>
      </c>
      <c r="W58" s="21">
        <v>131</v>
      </c>
      <c r="X58" s="21" t="str">
        <f>IF(VLOOKUP(B58,'[1]Рабочий вариант'!$B$8:$AA$93,12,0)=W58,"СОВПАЛ",VLOOKUP(B58,'[1]Рабочий вариант'!$B$8:$AA$93,12,0))</f>
        <v>СОВПАЛ</v>
      </c>
      <c r="Y58" s="21">
        <v>158</v>
      </c>
      <c r="Z58" s="21" t="str">
        <f>IF(VLOOKUP(B58,'[1]Рабочий вариант'!$B$8:$AA$93,13,0)=Y58,"СОВПАЛ",VLOOKUP(B58,'[1]Рабочий вариант'!$B$8:$AA$93,13,0))</f>
        <v>СОВПАЛ</v>
      </c>
      <c r="AA58" s="21">
        <v>160</v>
      </c>
      <c r="AB58" s="21" t="str">
        <f>IF(VLOOKUP(B58,'[1]Рабочий вариант'!$B$8:$AA$93,14,0)=AA58,"СОВПАЛ",VLOOKUP(B58,'[1]Рабочий вариант'!$B$8:$AA$93,14,0))</f>
        <v>СОВПАЛ</v>
      </c>
      <c r="AC58" s="21">
        <v>40.4</v>
      </c>
      <c r="AD58" s="21" t="str">
        <f>IF(VLOOKUP(B58,'[1]Рабочий вариант'!$B$8:$AA$93,15,0)=AC58,"СОВПАЛ",VLOOKUP(B58,'[1]Рабочий вариант'!$B$8:$AA$93,15,0))</f>
        <v>СОВПАЛ</v>
      </c>
      <c r="AE58" s="21">
        <v>40.6</v>
      </c>
      <c r="AF58" s="21" t="str">
        <f>IF(VLOOKUP(B58,'[1]Рабочий вариант'!$B$8:$AA$93,16,0)=AE58,"СОВПАЛ",VLOOKUP(B58,'[1]Рабочий вариант'!$B$8:$AA$93,16,0))</f>
        <v>СОВПАЛ</v>
      </c>
      <c r="AG58" s="21">
        <v>40.799999999999997</v>
      </c>
      <c r="AH58" s="21" t="str">
        <f>IF(VLOOKUP(B58,'[1]Рабочий вариант'!$B$8:$AA$93,17,0)=AG58,"СОВПАЛ",VLOOKUP(B58,'[1]Рабочий вариант'!$B$8:$AA$93,17,0))</f>
        <v>СОВПАЛ</v>
      </c>
      <c r="AI58" s="21">
        <v>40</v>
      </c>
      <c r="AJ58" s="21" t="str">
        <f>IF(VLOOKUP(B58,'[1]Рабочий вариант'!$B$8:$AA$93,18,0)=AI58,"СОВПАЛ",VLOOKUP(B58,'[1]Рабочий вариант'!$B$8:$AA$93,18,0))</f>
        <v>СОВПАЛ</v>
      </c>
      <c r="AK58" s="21">
        <v>50</v>
      </c>
      <c r="AL58" s="21" t="str">
        <f>IF(VLOOKUP(B58,'[1]Рабочий вариант'!$B$8:$AA$93,19,0)=AK58,"СОВПАЛ",VLOOKUP(B58,'[1]Рабочий вариант'!$B$8:$AA$93,19,0))</f>
        <v>СОВПАЛ</v>
      </c>
      <c r="AM58" s="21">
        <v>70</v>
      </c>
      <c r="AN58" s="21" t="str">
        <f>IF(VLOOKUP(B58,'[1]Рабочий вариант'!$B$8:$AA$93,20,0)=AM58,"СОВПАЛ",VLOOKUP(B58,'[1]Рабочий вариант'!$B$8:$AA$93,20,0))</f>
        <v>СОВПАЛ</v>
      </c>
      <c r="AO58" s="21">
        <v>95</v>
      </c>
      <c r="AP58" s="21" t="str">
        <f>IF(VLOOKUP(B58,'[1]Рабочий вариант'!$B$8:$AA$93,21,0)=AO58,"СОВПАЛ",VLOOKUP(B58,'[1]Рабочий вариант'!$B$8:$AA$93,21,0))</f>
        <v>СОВПАЛ</v>
      </c>
      <c r="AQ58" s="21">
        <v>96</v>
      </c>
      <c r="AR58" s="21" t="str">
        <f>IF(VLOOKUP(B58,'[1]Рабочий вариант'!$B$8:$AA$93,22,0)=AQ58,"СОВПАЛ",VLOOKUP(B58,'[1]Рабочий вариант'!$B$8:$AA$93,22,0))</f>
        <v>СОВПАЛ</v>
      </c>
      <c r="AS58" s="21">
        <v>97</v>
      </c>
      <c r="AT58" s="21" t="str">
        <f>IF(VLOOKUP(B58,'[1]Рабочий вариант'!$B$8:$AA$93,23,0)=AS58,"СОВПАЛ",VLOOKUP(B58,'[1]Рабочий вариант'!$B$8:$AA$93,23,0))</f>
        <v>СОВПАЛ</v>
      </c>
      <c r="AU58" s="21">
        <v>50</v>
      </c>
      <c r="AV58" s="21" t="str">
        <f>IF(VLOOKUP(B58,'[1]Рабочий вариант'!$B$8:$AA$93,24,0)=AU58,"СОВПАЛ",VLOOKUP(B58,'[1]Рабочий вариант'!$B$8:$AA$93,24,0))</f>
        <v>СОВПАЛ</v>
      </c>
      <c r="AW58" s="21">
        <v>50</v>
      </c>
      <c r="AX58" s="21" t="str">
        <f>IF(VLOOKUP(B58,'[1]Рабочий вариант'!$B$8:$AA$93,25,0)=AW58,"СОВПАЛ",VLOOKUP(B58,'[1]Рабочий вариант'!$B$8:$AA$93,25,0))</f>
        <v>СОВПАЛ</v>
      </c>
      <c r="AY58" s="21">
        <v>50</v>
      </c>
      <c r="AZ58" s="21" t="str">
        <f>IF(VLOOKUP(B58,'[1]Рабочий вариант'!$B$8:$AA$93,26,0)=AY58,"СОВПАЛ",VLOOKUP(B58,'[1]Рабочий вариант'!$B$8:$AA$93,26,0))</f>
        <v>СОВПАЛ</v>
      </c>
      <c r="BA58" s="52">
        <f t="shared" si="0"/>
        <v>25</v>
      </c>
    </row>
    <row r="59" spans="1:53" ht="18.75">
      <c r="A59" s="13">
        <v>52</v>
      </c>
      <c r="B59" s="12" t="s">
        <v>68</v>
      </c>
      <c r="C59" s="23" t="s">
        <v>85</v>
      </c>
      <c r="D59" s="23" t="str">
        <f>IF(VLOOKUP(B59,'[1]Рабочий вариант'!$B$8:$AA$93,2,0)=C59,"СОВПАЛ",VLOOKUP(B59,'[1]Рабочий вариант'!$B$8:$AA$93,2,0))</f>
        <v>СОВПАЛ</v>
      </c>
      <c r="E59" s="27">
        <v>80</v>
      </c>
      <c r="F59" s="27" t="str">
        <f>IF(VLOOKUP(B59,'[1]Рабочий вариант'!$B$8:$AA$93,3,0)=E59,"СОВПАЛ",VLOOKUP(B59,'[1]Рабочий вариант'!$B$8:$AA$93,3,0))</f>
        <v>СОВПАЛ</v>
      </c>
      <c r="G59" s="27">
        <v>85</v>
      </c>
      <c r="H59" s="27" t="str">
        <f>IF(VLOOKUP(B59,'[1]Рабочий вариант'!$B$8:$AA$93,4,0)=G59,"СОВПАЛ",VLOOKUP(B59,'[1]Рабочий вариант'!$B$8:$AA$93,4,0))</f>
        <v>СОВПАЛ</v>
      </c>
      <c r="I59" s="27">
        <v>90</v>
      </c>
      <c r="J59" s="27" t="str">
        <f>IF(VLOOKUP(B59,'[1]Рабочий вариант'!$B$8:$AA$93,5,0)=I59,"СОВПАЛ",VLOOKUP(B59,'[1]Рабочий вариант'!$B$8:$AA$93,5,0))</f>
        <v>СОВПАЛ</v>
      </c>
      <c r="K59" s="27">
        <v>84</v>
      </c>
      <c r="L59" s="27" t="str">
        <f>IF(VLOOKUP(B59,'[1]Рабочий вариант'!$B$8:$AA$93,6,0)=K59,"СОВПАЛ",VLOOKUP(B59,'[1]Рабочий вариант'!$B$8:$AA$93,6,0))</f>
        <v>СОВПАЛ</v>
      </c>
      <c r="M59" s="27">
        <v>89</v>
      </c>
      <c r="N59" s="27" t="str">
        <f>IF(VLOOKUP(B59,'[1]Рабочий вариант'!$B$8:$AA$93,7,0)=M59,"СОВПАЛ",VLOOKUP(B59,'[1]Рабочий вариант'!$B$8:$AA$93,7,0))</f>
        <v>СОВПАЛ</v>
      </c>
      <c r="O59" s="27">
        <v>94</v>
      </c>
      <c r="P59" s="27" t="str">
        <f>IF(VLOOKUP(B59,'[1]Рабочий вариант'!$B$8:$AA$93,8,0)=O59,"СОВПАЛ",VLOOKUP(B59,'[1]Рабочий вариант'!$B$8:$AA$93,8,0))</f>
        <v>СОВПАЛ</v>
      </c>
      <c r="Q59" s="27">
        <v>84</v>
      </c>
      <c r="R59" s="27" t="str">
        <f>IF(VLOOKUP(B59,'[1]Рабочий вариант'!$B$8:$AA$93,9,0)=Q59,"СОВПАЛ",VLOOKUP(B59,'[1]Рабочий вариант'!$B$8:$AA$93,9,0))</f>
        <v>СОВПАЛ</v>
      </c>
      <c r="S59" s="27">
        <v>100</v>
      </c>
      <c r="T59" s="27" t="str">
        <f>IF(VLOOKUP(B59,'[1]Рабочий вариант'!$B$8:$AA$93,10,0)=S59,"СОВПАЛ",VLOOKUP(B59,'[1]Рабочий вариант'!$B$8:$AA$93,10,0))</f>
        <v>СОВПАЛ</v>
      </c>
      <c r="U59" s="27">
        <v>100</v>
      </c>
      <c r="V59" s="27" t="str">
        <f>IF(VLOOKUP(B59,'[1]Рабочий вариант'!$B$8:$AA$93,11,0)=U59,"СОВПАЛ",VLOOKUP(B59,'[1]Рабочий вариант'!$B$8:$AA$93,11,0))</f>
        <v>СОВПАЛ</v>
      </c>
      <c r="W59" s="21">
        <v>80</v>
      </c>
      <c r="X59" s="21" t="str">
        <f>IF(VLOOKUP(B59,'[1]Рабочий вариант'!$B$8:$AA$93,12,0)=W59,"СОВПАЛ",VLOOKUP(B59,'[1]Рабочий вариант'!$B$8:$AA$93,12,0))</f>
        <v>СОВПАЛ</v>
      </c>
      <c r="Y59" s="21">
        <v>100</v>
      </c>
      <c r="Z59" s="21" t="str">
        <f>IF(VLOOKUP(B59,'[1]Рабочий вариант'!$B$8:$AA$93,13,0)=Y59,"СОВПАЛ",VLOOKUP(B59,'[1]Рабочий вариант'!$B$8:$AA$93,13,0))</f>
        <v>СОВПАЛ</v>
      </c>
      <c r="AA59" s="21">
        <v>120</v>
      </c>
      <c r="AB59" s="21" t="str">
        <f>IF(VLOOKUP(B59,'[1]Рабочий вариант'!$B$8:$AA$93,14,0)=AA59,"СОВПАЛ",VLOOKUP(B59,'[1]Рабочий вариант'!$B$8:$AA$93,14,0))</f>
        <v>СОВПАЛ</v>
      </c>
      <c r="AC59" s="21">
        <v>40.4</v>
      </c>
      <c r="AD59" s="21" t="str">
        <f>IF(VLOOKUP(B59,'[1]Рабочий вариант'!$B$8:$AA$93,15,0)=AC59,"СОВПАЛ",VLOOKUP(B59,'[1]Рабочий вариант'!$B$8:$AA$93,15,0))</f>
        <v>СОВПАЛ</v>
      </c>
      <c r="AE59" s="21">
        <v>40.6</v>
      </c>
      <c r="AF59" s="21" t="str">
        <f>IF(VLOOKUP(B59,'[1]Рабочий вариант'!$B$8:$AA$93,16,0)=AE59,"СОВПАЛ",VLOOKUP(B59,'[1]Рабочий вариант'!$B$8:$AA$93,16,0))</f>
        <v>СОВПАЛ</v>
      </c>
      <c r="AG59" s="21">
        <v>40.799999999999997</v>
      </c>
      <c r="AH59" s="21" t="str">
        <f>IF(VLOOKUP(B59,'[1]Рабочий вариант'!$B$8:$AA$93,17,0)=AG59,"СОВПАЛ",VLOOKUP(B59,'[1]Рабочий вариант'!$B$8:$AA$93,17,0))</f>
        <v>СОВПАЛ</v>
      </c>
      <c r="AI59" s="21">
        <v>40</v>
      </c>
      <c r="AJ59" s="21" t="str">
        <f>IF(VLOOKUP(B59,'[1]Рабочий вариант'!$B$8:$AA$93,18,0)=AI59,"СОВПАЛ",VLOOKUP(B59,'[1]Рабочий вариант'!$B$8:$AA$93,18,0))</f>
        <v>СОВПАЛ</v>
      </c>
      <c r="AK59" s="21">
        <v>50</v>
      </c>
      <c r="AL59" s="21" t="str">
        <f>IF(VLOOKUP(B59,'[1]Рабочий вариант'!$B$8:$AA$93,19,0)=AK59,"СОВПАЛ",VLOOKUP(B59,'[1]Рабочий вариант'!$B$8:$AA$93,19,0))</f>
        <v>СОВПАЛ</v>
      </c>
      <c r="AM59" s="21">
        <v>70</v>
      </c>
      <c r="AN59" s="21" t="str">
        <f>IF(VLOOKUP(B59,'[1]Рабочий вариант'!$B$8:$AA$93,20,0)=AM59,"СОВПАЛ",VLOOKUP(B59,'[1]Рабочий вариант'!$B$8:$AA$93,20,0))</f>
        <v>СОВПАЛ</v>
      </c>
      <c r="AO59" s="21">
        <v>85</v>
      </c>
      <c r="AP59" s="21" t="str">
        <f>IF(VLOOKUP(B59,'[1]Рабочий вариант'!$B$8:$AA$93,21,0)=AO59,"СОВПАЛ",VLOOKUP(B59,'[1]Рабочий вариант'!$B$8:$AA$93,21,0))</f>
        <v>СОВПАЛ</v>
      </c>
      <c r="AQ59" s="21">
        <v>90</v>
      </c>
      <c r="AR59" s="21" t="str">
        <f>IF(VLOOKUP(B59,'[1]Рабочий вариант'!$B$8:$AA$93,22,0)=AQ59,"СОВПАЛ",VLOOKUP(B59,'[1]Рабочий вариант'!$B$8:$AA$93,22,0))</f>
        <v>СОВПАЛ</v>
      </c>
      <c r="AS59" s="21">
        <v>95</v>
      </c>
      <c r="AT59" s="21" t="str">
        <f>IF(VLOOKUP(B59,'[1]Рабочий вариант'!$B$8:$AA$93,23,0)=AS59,"СОВПАЛ",VLOOKUP(B59,'[1]Рабочий вариант'!$B$8:$AA$93,23,0))</f>
        <v>СОВПАЛ</v>
      </c>
      <c r="AU59" s="21">
        <v>90</v>
      </c>
      <c r="AV59" s="21" t="str">
        <f>IF(VLOOKUP(B59,'[1]Рабочий вариант'!$B$8:$AA$93,24,0)=AU59,"СОВПАЛ",VLOOKUP(B59,'[1]Рабочий вариант'!$B$8:$AA$93,24,0))</f>
        <v>СОВПАЛ</v>
      </c>
      <c r="AW59" s="21">
        <v>93</v>
      </c>
      <c r="AX59" s="21" t="str">
        <f>IF(VLOOKUP(B59,'[1]Рабочий вариант'!$B$8:$AA$93,25,0)=AW59,"СОВПАЛ",VLOOKUP(B59,'[1]Рабочий вариант'!$B$8:$AA$93,25,0))</f>
        <v>СОВПАЛ</v>
      </c>
      <c r="AY59" s="21">
        <v>100</v>
      </c>
      <c r="AZ59" s="21" t="str">
        <f>IF(VLOOKUP(B59,'[1]Рабочий вариант'!$B$8:$AA$93,26,0)=AY59,"СОВПАЛ",VLOOKUP(B59,'[1]Рабочий вариант'!$B$8:$AA$93,26,0))</f>
        <v>СОВПАЛ</v>
      </c>
      <c r="BA59" s="52">
        <f t="shared" si="0"/>
        <v>25</v>
      </c>
    </row>
    <row r="60" spans="1:53" ht="18.75">
      <c r="A60" s="11">
        <v>53</v>
      </c>
      <c r="B60" s="12" t="s">
        <v>69</v>
      </c>
      <c r="C60" s="23" t="s">
        <v>85</v>
      </c>
      <c r="D60" s="23" t="str">
        <f>IF(VLOOKUP(B60,'[1]Рабочий вариант'!$B$8:$AA$93,2,0)=C60,"СОВПАЛ",VLOOKUP(B60,'[1]Рабочий вариант'!$B$8:$AA$93,2,0))</f>
        <v>СОВПАЛ</v>
      </c>
      <c r="E60" s="27">
        <v>73.400000000000006</v>
      </c>
      <c r="F60" s="27" t="str">
        <f>IF(VLOOKUP(B60,'[1]Рабочий вариант'!$B$8:$AA$93,3,0)=E60,"СОВПАЛ",VLOOKUP(B60,'[1]Рабочий вариант'!$B$8:$AA$93,3,0))</f>
        <v>СОВПАЛ</v>
      </c>
      <c r="G60" s="27">
        <v>74.8</v>
      </c>
      <c r="H60" s="27" t="str">
        <f>IF(VLOOKUP(B60,'[1]Рабочий вариант'!$B$8:$AA$93,4,0)=G60,"СОВПАЛ",VLOOKUP(B60,'[1]Рабочий вариант'!$B$8:$AA$93,4,0))</f>
        <v>СОВПАЛ</v>
      </c>
      <c r="I60" s="27">
        <v>76.2</v>
      </c>
      <c r="J60" s="27" t="str">
        <f>IF(VLOOKUP(B60,'[1]Рабочий вариант'!$B$8:$AA$93,5,0)=I60,"СОВПАЛ",VLOOKUP(B60,'[1]Рабочий вариант'!$B$8:$AA$93,5,0))</f>
        <v>СОВПАЛ</v>
      </c>
      <c r="K60" s="27">
        <v>88.4</v>
      </c>
      <c r="L60" s="27" t="str">
        <f>IF(VLOOKUP(B60,'[1]Рабочий вариант'!$B$8:$AA$93,6,0)=K60,"СОВПАЛ",VLOOKUP(B60,'[1]Рабочий вариант'!$B$8:$AA$93,6,0))</f>
        <v>СОВПАЛ</v>
      </c>
      <c r="M60" s="27">
        <v>89.8</v>
      </c>
      <c r="N60" s="27" t="str">
        <f>IF(VLOOKUP(B60,'[1]Рабочий вариант'!$B$8:$AA$93,7,0)=M60,"СОВПАЛ",VLOOKUP(B60,'[1]Рабочий вариант'!$B$8:$AA$93,7,0))</f>
        <v>СОВПАЛ</v>
      </c>
      <c r="O60" s="27">
        <v>90.1</v>
      </c>
      <c r="P60" s="27" t="str">
        <f>IF(VLOOKUP(B60,'[1]Рабочий вариант'!$B$8:$AA$93,8,0)=O60,"СОВПАЛ",VLOOKUP(B60,'[1]Рабочий вариант'!$B$8:$AA$93,8,0))</f>
        <v>СОВПАЛ</v>
      </c>
      <c r="Q60" s="27">
        <v>73.099999999999994</v>
      </c>
      <c r="R60" s="27" t="str">
        <f>IF(VLOOKUP(B60,'[1]Рабочий вариант'!$B$8:$AA$93,9,0)=Q60,"СОВПАЛ",VLOOKUP(B60,'[1]Рабочий вариант'!$B$8:$AA$93,9,0))</f>
        <v>СОВПАЛ</v>
      </c>
      <c r="S60" s="27">
        <v>74.3</v>
      </c>
      <c r="T60" s="27" t="str">
        <f>IF(VLOOKUP(B60,'[1]Рабочий вариант'!$B$8:$AA$93,10,0)=S60,"СОВПАЛ",VLOOKUP(B60,'[1]Рабочий вариант'!$B$8:$AA$93,10,0))</f>
        <v>СОВПАЛ</v>
      </c>
      <c r="U60" s="27">
        <v>78.900000000000006</v>
      </c>
      <c r="V60" s="27" t="str">
        <f>IF(VLOOKUP(B60,'[1]Рабочий вариант'!$B$8:$AA$93,11,0)=U60,"СОВПАЛ",VLOOKUP(B60,'[1]Рабочий вариант'!$B$8:$AA$93,11,0))</f>
        <v>СОВПАЛ</v>
      </c>
      <c r="W60" s="21">
        <v>85</v>
      </c>
      <c r="X60" s="21" t="str">
        <f>IF(VLOOKUP(B60,'[1]Рабочий вариант'!$B$8:$AA$93,12,0)=W60,"СОВПАЛ",VLOOKUP(B60,'[1]Рабочий вариант'!$B$8:$AA$93,12,0))</f>
        <v>СОВПАЛ</v>
      </c>
      <c r="Y60" s="21">
        <v>85</v>
      </c>
      <c r="Z60" s="21" t="str">
        <f>IF(VLOOKUP(B60,'[1]Рабочий вариант'!$B$8:$AA$93,13,0)=Y60,"СОВПАЛ",VLOOKUP(B60,'[1]Рабочий вариант'!$B$8:$AA$93,13,0))</f>
        <v>СОВПАЛ</v>
      </c>
      <c r="AA60" s="21">
        <v>85</v>
      </c>
      <c r="AB60" s="21" t="str">
        <f>IF(VLOOKUP(B60,'[1]Рабочий вариант'!$B$8:$AA$93,14,0)=AA60,"СОВПАЛ",VLOOKUP(B60,'[1]Рабочий вариант'!$B$8:$AA$93,14,0))</f>
        <v>СОВПАЛ</v>
      </c>
      <c r="AC60" s="21">
        <v>32.1</v>
      </c>
      <c r="AD60" s="21" t="str">
        <f>IF(VLOOKUP(B60,'[1]Рабочий вариант'!$B$8:$AA$93,15,0)=AC60,"СОВПАЛ",VLOOKUP(B60,'[1]Рабочий вариант'!$B$8:$AA$93,15,0))</f>
        <v>СОВПАЛ</v>
      </c>
      <c r="AE60" s="21">
        <v>32.200000000000003</v>
      </c>
      <c r="AF60" s="21" t="str">
        <f>IF(VLOOKUP(B60,'[1]Рабочий вариант'!$B$8:$AA$93,16,0)=AE60,"СОВПАЛ",VLOOKUP(B60,'[1]Рабочий вариант'!$B$8:$AA$93,16,0))</f>
        <v>СОВПАЛ</v>
      </c>
      <c r="AG60" s="21">
        <v>32.299999999999997</v>
      </c>
      <c r="AH60" s="21" t="str">
        <f>IF(VLOOKUP(B60,'[1]Рабочий вариант'!$B$8:$AA$93,17,0)=AG60,"СОВПАЛ",VLOOKUP(B60,'[1]Рабочий вариант'!$B$8:$AA$93,17,0))</f>
        <v>СОВПАЛ</v>
      </c>
      <c r="AI60" s="21">
        <v>97.5</v>
      </c>
      <c r="AJ60" s="21" t="str">
        <f>IF(VLOOKUP(B60,'[1]Рабочий вариант'!$B$8:$AA$93,18,0)=AI60,"СОВПАЛ",VLOOKUP(B60,'[1]Рабочий вариант'!$B$8:$AA$93,18,0))</f>
        <v>СОВПАЛ</v>
      </c>
      <c r="AK60" s="21">
        <v>98</v>
      </c>
      <c r="AL60" s="21" t="str">
        <f>IF(VLOOKUP(B60,'[1]Рабочий вариант'!$B$8:$AA$93,19,0)=AK60,"СОВПАЛ",VLOOKUP(B60,'[1]Рабочий вариант'!$B$8:$AA$93,19,0))</f>
        <v>СОВПАЛ</v>
      </c>
      <c r="AM60" s="21">
        <v>99</v>
      </c>
      <c r="AN60" s="21" t="str">
        <f>IF(VLOOKUP(B60,'[1]Рабочий вариант'!$B$8:$AA$93,20,0)=AM60,"СОВПАЛ",VLOOKUP(B60,'[1]Рабочий вариант'!$B$8:$AA$93,20,0))</f>
        <v>СОВПАЛ</v>
      </c>
      <c r="AO60" s="21">
        <v>100</v>
      </c>
      <c r="AP60" s="21" t="str">
        <f>IF(VLOOKUP(B60,'[1]Рабочий вариант'!$B$8:$AA$93,21,0)=AO60,"СОВПАЛ",VLOOKUP(B60,'[1]Рабочий вариант'!$B$8:$AA$93,21,0))</f>
        <v>СОВПАЛ</v>
      </c>
      <c r="AQ60" s="21">
        <v>100</v>
      </c>
      <c r="AR60" s="21" t="str">
        <f>IF(VLOOKUP(B60,'[1]Рабочий вариант'!$B$8:$AA$93,22,0)=AQ60,"СОВПАЛ",VLOOKUP(B60,'[1]Рабочий вариант'!$B$8:$AA$93,22,0))</f>
        <v>СОВПАЛ</v>
      </c>
      <c r="AS60" s="21">
        <v>100</v>
      </c>
      <c r="AT60" s="21" t="str">
        <f>IF(VLOOKUP(B60,'[1]Рабочий вариант'!$B$8:$AA$93,23,0)=AS60,"СОВПАЛ",VLOOKUP(B60,'[1]Рабочий вариант'!$B$8:$AA$93,23,0))</f>
        <v>СОВПАЛ</v>
      </c>
      <c r="AU60" s="21">
        <v>53.2</v>
      </c>
      <c r="AV60" s="21" t="str">
        <f>IF(VLOOKUP(B60,'[1]Рабочий вариант'!$B$8:$AA$93,24,0)=AU60,"СОВПАЛ",VLOOKUP(B60,'[1]Рабочий вариант'!$B$8:$AA$93,24,0))</f>
        <v>СОВПАЛ</v>
      </c>
      <c r="AW60" s="21">
        <v>57.4</v>
      </c>
      <c r="AX60" s="21" t="str">
        <f>IF(VLOOKUP(B60,'[1]Рабочий вариант'!$B$8:$AA$93,25,0)=AW60,"СОВПАЛ",VLOOKUP(B60,'[1]Рабочий вариант'!$B$8:$AA$93,25,0))</f>
        <v>СОВПАЛ</v>
      </c>
      <c r="AY60" s="21">
        <v>60.3</v>
      </c>
      <c r="AZ60" s="21" t="str">
        <f>IF(VLOOKUP(B60,'[1]Рабочий вариант'!$B$8:$AA$93,26,0)=AY60,"СОВПАЛ",VLOOKUP(B60,'[1]Рабочий вариант'!$B$8:$AA$93,26,0))</f>
        <v>СОВПАЛ</v>
      </c>
      <c r="BA60" s="52">
        <f t="shared" si="0"/>
        <v>25</v>
      </c>
    </row>
    <row r="61" spans="1:53" ht="25.5">
      <c r="A61" s="13">
        <v>54</v>
      </c>
      <c r="B61" s="12" t="s">
        <v>70</v>
      </c>
      <c r="C61" s="23" t="s">
        <v>85</v>
      </c>
      <c r="D61" s="23" t="str">
        <f>IF(VLOOKUP(B61,'[1]Рабочий вариант'!$B$8:$AA$93,2,0)=C61,"СОВПАЛ",VLOOKUP(B61,'[1]Рабочий вариант'!$B$8:$AA$93,2,0))</f>
        <v>СОВПАЛ</v>
      </c>
      <c r="E61" s="27">
        <v>80</v>
      </c>
      <c r="F61" s="27" t="str">
        <f>IF(VLOOKUP(B61,'[1]Рабочий вариант'!$B$8:$AA$93,3,0)=E61,"СОВПАЛ",VLOOKUP(B61,'[1]Рабочий вариант'!$B$8:$AA$93,3,0))</f>
        <v>СОВПАЛ</v>
      </c>
      <c r="G61" s="27">
        <v>85</v>
      </c>
      <c r="H61" s="27" t="str">
        <f>IF(VLOOKUP(B61,'[1]Рабочий вариант'!$B$8:$AA$93,4,0)=G61,"СОВПАЛ",VLOOKUP(B61,'[1]Рабочий вариант'!$B$8:$AA$93,4,0))</f>
        <v>СОВПАЛ</v>
      </c>
      <c r="I61" s="27">
        <v>90</v>
      </c>
      <c r="J61" s="27" t="str">
        <f>IF(VLOOKUP(B61,'[1]Рабочий вариант'!$B$8:$AA$93,5,0)=I61,"СОВПАЛ",VLOOKUP(B61,'[1]Рабочий вариант'!$B$8:$AA$93,5,0))</f>
        <v>СОВПАЛ</v>
      </c>
      <c r="K61" s="27">
        <v>84</v>
      </c>
      <c r="L61" s="27" t="str">
        <f>IF(VLOOKUP(B61,'[1]Рабочий вариант'!$B$8:$AA$93,6,0)=K61,"СОВПАЛ",VLOOKUP(B61,'[1]Рабочий вариант'!$B$8:$AA$93,6,0))</f>
        <v>СОВПАЛ</v>
      </c>
      <c r="M61" s="27">
        <v>89</v>
      </c>
      <c r="N61" s="27" t="str">
        <f>IF(VLOOKUP(B61,'[1]Рабочий вариант'!$B$8:$AA$93,7,0)=M61,"СОВПАЛ",VLOOKUP(B61,'[1]Рабочий вариант'!$B$8:$AA$93,7,0))</f>
        <v>СОВПАЛ</v>
      </c>
      <c r="O61" s="27">
        <v>94</v>
      </c>
      <c r="P61" s="27" t="str">
        <f>IF(VLOOKUP(B61,'[1]Рабочий вариант'!$B$8:$AA$93,8,0)=O61,"СОВПАЛ",VLOOKUP(B61,'[1]Рабочий вариант'!$B$8:$AA$93,8,0))</f>
        <v>СОВПАЛ</v>
      </c>
      <c r="Q61" s="27">
        <v>84</v>
      </c>
      <c r="R61" s="27" t="str">
        <f>IF(VLOOKUP(B61,'[1]Рабочий вариант'!$B$8:$AA$93,9,0)=Q61,"СОВПАЛ",VLOOKUP(B61,'[1]Рабочий вариант'!$B$8:$AA$93,9,0))</f>
        <v>СОВПАЛ</v>
      </c>
      <c r="S61" s="27">
        <v>100</v>
      </c>
      <c r="T61" s="27" t="str">
        <f>IF(VLOOKUP(B61,'[1]Рабочий вариант'!$B$8:$AA$93,10,0)=S61,"СОВПАЛ",VLOOKUP(B61,'[1]Рабочий вариант'!$B$8:$AA$93,10,0))</f>
        <v xml:space="preserve">100,0
</v>
      </c>
      <c r="U61" s="27">
        <v>100</v>
      </c>
      <c r="V61" s="27" t="str">
        <f>IF(VLOOKUP(B61,'[1]Рабочий вариант'!$B$8:$AA$93,11,0)=U61,"СОВПАЛ",VLOOKUP(B61,'[1]Рабочий вариант'!$B$8:$AA$93,11,0))</f>
        <v>СОВПАЛ</v>
      </c>
      <c r="W61" s="21">
        <v>9</v>
      </c>
      <c r="X61" s="21" t="str">
        <f>IF(VLOOKUP(B61,'[1]Рабочий вариант'!$B$8:$AA$93,12,0)=W61,"СОВПАЛ",VLOOKUP(B61,'[1]Рабочий вариант'!$B$8:$AA$93,12,0))</f>
        <v>СОВПАЛ</v>
      </c>
      <c r="Y61" s="21">
        <v>9</v>
      </c>
      <c r="Z61" s="21" t="str">
        <f>IF(VLOOKUP(B61,'[1]Рабочий вариант'!$B$8:$AA$93,13,0)=Y61,"СОВПАЛ",VLOOKUP(B61,'[1]Рабочий вариант'!$B$8:$AA$93,13,0))</f>
        <v>СОВПАЛ</v>
      </c>
      <c r="AA61" s="21">
        <v>9</v>
      </c>
      <c r="AB61" s="21" t="str">
        <f>IF(VLOOKUP(B61,'[1]Рабочий вариант'!$B$8:$AA$93,14,0)=AA61,"СОВПАЛ",VLOOKUP(B61,'[1]Рабочий вариант'!$B$8:$AA$93,14,0))</f>
        <v>СОВПАЛ</v>
      </c>
      <c r="AC61" s="21">
        <v>40.4</v>
      </c>
      <c r="AD61" s="21" t="str">
        <f>IF(VLOOKUP(B61,'[1]Рабочий вариант'!$B$8:$AA$93,15,0)=AC61,"СОВПАЛ",VLOOKUP(B61,'[1]Рабочий вариант'!$B$8:$AA$93,15,0))</f>
        <v>СОВПАЛ</v>
      </c>
      <c r="AE61" s="21">
        <v>40.6</v>
      </c>
      <c r="AF61" s="21" t="str">
        <f>IF(VLOOKUP(B61,'[1]Рабочий вариант'!$B$8:$AA$93,16,0)=AE61,"СОВПАЛ",VLOOKUP(B61,'[1]Рабочий вариант'!$B$8:$AA$93,16,0))</f>
        <v>СОВПАЛ</v>
      </c>
      <c r="AG61" s="21">
        <v>40.799999999999997</v>
      </c>
      <c r="AH61" s="21" t="str">
        <f>IF(VLOOKUP(B61,'[1]Рабочий вариант'!$B$8:$AA$93,17,0)=AG61,"СОВПАЛ",VLOOKUP(B61,'[1]Рабочий вариант'!$B$8:$AA$93,17,0))</f>
        <v>СОВПАЛ</v>
      </c>
      <c r="AI61" s="21">
        <v>90</v>
      </c>
      <c r="AJ61" s="21" t="str">
        <f>IF(VLOOKUP(B61,'[1]Рабочий вариант'!$B$8:$AA$93,18,0)=AI61,"СОВПАЛ",VLOOKUP(B61,'[1]Рабочий вариант'!$B$8:$AA$93,18,0))</f>
        <v>СОВПАЛ</v>
      </c>
      <c r="AK61" s="21">
        <v>95</v>
      </c>
      <c r="AL61" s="21" t="str">
        <f>IF(VLOOKUP(B61,'[1]Рабочий вариант'!$B$8:$AA$93,19,0)=AK61,"СОВПАЛ",VLOOKUP(B61,'[1]Рабочий вариант'!$B$8:$AA$93,19,0))</f>
        <v>СОВПАЛ</v>
      </c>
      <c r="AM61" s="21">
        <v>96</v>
      </c>
      <c r="AN61" s="21" t="str">
        <f>IF(VLOOKUP(B61,'[1]Рабочий вариант'!$B$8:$AA$93,20,0)=AM61,"СОВПАЛ",VLOOKUP(B61,'[1]Рабочий вариант'!$B$8:$AA$93,20,0))</f>
        <v>СОВПАЛ</v>
      </c>
      <c r="AO61" s="21">
        <v>94</v>
      </c>
      <c r="AP61" s="21" t="str">
        <f>IF(VLOOKUP(B61,'[1]Рабочий вариант'!$B$8:$AA$93,21,0)=AO61,"СОВПАЛ",VLOOKUP(B61,'[1]Рабочий вариант'!$B$8:$AA$93,21,0))</f>
        <v>СОВПАЛ</v>
      </c>
      <c r="AQ61" s="21">
        <v>96</v>
      </c>
      <c r="AR61" s="21" t="str">
        <f>IF(VLOOKUP(B61,'[1]Рабочий вариант'!$B$8:$AA$93,22,0)=AQ61,"СОВПАЛ",VLOOKUP(B61,'[1]Рабочий вариант'!$B$8:$AA$93,22,0))</f>
        <v>СОВПАЛ</v>
      </c>
      <c r="AS61" s="21">
        <v>97</v>
      </c>
      <c r="AT61" s="21" t="str">
        <f>IF(VLOOKUP(B61,'[1]Рабочий вариант'!$B$8:$AA$93,23,0)=AS61,"СОВПАЛ",VLOOKUP(B61,'[1]Рабочий вариант'!$B$8:$AA$93,23,0))</f>
        <v>СОВПАЛ</v>
      </c>
      <c r="AU61" s="21">
        <v>89</v>
      </c>
      <c r="AV61" s="21" t="str">
        <f>IF(VLOOKUP(B61,'[1]Рабочий вариант'!$B$8:$AA$93,24,0)=AU61,"СОВПАЛ",VLOOKUP(B61,'[1]Рабочий вариант'!$B$8:$AA$93,24,0))</f>
        <v>СОВПАЛ</v>
      </c>
      <c r="AW61" s="21">
        <v>92</v>
      </c>
      <c r="AX61" s="21" t="str">
        <f>IF(VLOOKUP(B61,'[1]Рабочий вариант'!$B$8:$AA$93,25,0)=AW61,"СОВПАЛ",VLOOKUP(B61,'[1]Рабочий вариант'!$B$8:$AA$93,25,0))</f>
        <v>СОВПАЛ</v>
      </c>
      <c r="AY61" s="21">
        <v>93</v>
      </c>
      <c r="AZ61" s="21" t="str">
        <f>IF(VLOOKUP(B61,'[1]Рабочий вариант'!$B$8:$AA$93,26,0)=AY61,"СОВПАЛ",VLOOKUP(B61,'[1]Рабочий вариант'!$B$8:$AA$93,26,0))</f>
        <v>СОВПАЛ</v>
      </c>
      <c r="BA61" s="52">
        <f t="shared" si="0"/>
        <v>24</v>
      </c>
    </row>
    <row r="62" spans="1:53" ht="18.75">
      <c r="A62" s="11">
        <v>55</v>
      </c>
      <c r="B62" s="12" t="s">
        <v>71</v>
      </c>
      <c r="C62" s="23" t="s">
        <v>85</v>
      </c>
      <c r="D62" s="23" t="str">
        <f>IF(VLOOKUP(B62,'[1]Рабочий вариант'!$B$8:$AA$93,2,0)=C62,"СОВПАЛ",VLOOKUP(B62,'[1]Рабочий вариант'!$B$8:$AA$93,2,0))</f>
        <v>СОВПАЛ</v>
      </c>
      <c r="E62" s="27">
        <v>80</v>
      </c>
      <c r="F62" s="27" t="str">
        <f>IF(VLOOKUP(B62,'[1]Рабочий вариант'!$B$8:$AA$93,3,0)=E62,"СОВПАЛ",VLOOKUP(B62,'[1]Рабочий вариант'!$B$8:$AA$93,3,0))</f>
        <v>СОВПАЛ</v>
      </c>
      <c r="G62" s="27">
        <v>85</v>
      </c>
      <c r="H62" s="27" t="str">
        <f>IF(VLOOKUP(B62,'[1]Рабочий вариант'!$B$8:$AA$93,4,0)=G62,"СОВПАЛ",VLOOKUP(B62,'[1]Рабочий вариант'!$B$8:$AA$93,4,0))</f>
        <v>СОВПАЛ</v>
      </c>
      <c r="I62" s="27">
        <v>90</v>
      </c>
      <c r="J62" s="27" t="str">
        <f>IF(VLOOKUP(B62,'[1]Рабочий вариант'!$B$8:$AA$93,5,0)=I62,"СОВПАЛ",VLOOKUP(B62,'[1]Рабочий вариант'!$B$8:$AA$93,5,0))</f>
        <v>СОВПАЛ</v>
      </c>
      <c r="K62" s="27">
        <v>84</v>
      </c>
      <c r="L62" s="27" t="str">
        <f>IF(VLOOKUP(B62,'[1]Рабочий вариант'!$B$8:$AA$93,6,0)=K62,"СОВПАЛ",VLOOKUP(B62,'[1]Рабочий вариант'!$B$8:$AA$93,6,0))</f>
        <v>СОВПАЛ</v>
      </c>
      <c r="M62" s="27">
        <v>89</v>
      </c>
      <c r="N62" s="27" t="str">
        <f>IF(VLOOKUP(B62,'[1]Рабочий вариант'!$B$8:$AA$93,7,0)=M62,"СОВПАЛ",VLOOKUP(B62,'[1]Рабочий вариант'!$B$8:$AA$93,7,0))</f>
        <v>СОВПАЛ</v>
      </c>
      <c r="O62" s="27">
        <v>94</v>
      </c>
      <c r="P62" s="27" t="str">
        <f>IF(VLOOKUP(B62,'[1]Рабочий вариант'!$B$8:$AA$93,8,0)=O62,"СОВПАЛ",VLOOKUP(B62,'[1]Рабочий вариант'!$B$8:$AA$93,8,0))</f>
        <v>СОВПАЛ</v>
      </c>
      <c r="Q62" s="27">
        <v>84</v>
      </c>
      <c r="R62" s="27" t="str">
        <f>IF(VLOOKUP(B62,'[1]Рабочий вариант'!$B$8:$AA$93,9,0)=Q62,"СОВПАЛ",VLOOKUP(B62,'[1]Рабочий вариант'!$B$8:$AA$93,9,0))</f>
        <v>СОВПАЛ</v>
      </c>
      <c r="S62" s="27">
        <v>100</v>
      </c>
      <c r="T62" s="27" t="str">
        <f>IF(VLOOKUP(B62,'[1]Рабочий вариант'!$B$8:$AA$93,10,0)=S62,"СОВПАЛ",VLOOKUP(B62,'[1]Рабочий вариант'!$B$8:$AA$93,10,0))</f>
        <v>СОВПАЛ</v>
      </c>
      <c r="U62" s="27">
        <v>100</v>
      </c>
      <c r="V62" s="27" t="str">
        <f>IF(VLOOKUP(B62,'[1]Рабочий вариант'!$B$8:$AA$93,11,0)=U62,"СОВПАЛ",VLOOKUP(B62,'[1]Рабочий вариант'!$B$8:$AA$93,11,0))</f>
        <v>СОВПАЛ</v>
      </c>
      <c r="W62" s="21">
        <v>24</v>
      </c>
      <c r="X62" s="21" t="str">
        <f>IF(VLOOKUP(B62,'[1]Рабочий вариант'!$B$8:$AA$93,12,0)=W62,"СОВПАЛ",VLOOKUP(B62,'[1]Рабочий вариант'!$B$8:$AA$93,12,0))</f>
        <v>СОВПАЛ</v>
      </c>
      <c r="Y62" s="21">
        <v>24</v>
      </c>
      <c r="Z62" s="21" t="str">
        <f>IF(VLOOKUP(B62,'[1]Рабочий вариант'!$B$8:$AA$93,13,0)=Y62,"СОВПАЛ",VLOOKUP(B62,'[1]Рабочий вариант'!$B$8:$AA$93,13,0))</f>
        <v>СОВПАЛ</v>
      </c>
      <c r="AA62" s="21">
        <v>24</v>
      </c>
      <c r="AB62" s="21" t="str">
        <f>IF(VLOOKUP(B62,'[1]Рабочий вариант'!$B$8:$AA$93,14,0)=AA62,"СОВПАЛ",VLOOKUP(B62,'[1]Рабочий вариант'!$B$8:$AA$93,14,0))</f>
        <v>СОВПАЛ</v>
      </c>
      <c r="AC62" s="21">
        <v>39.4</v>
      </c>
      <c r="AD62" s="21" t="str">
        <f>IF(VLOOKUP(B62,'[1]Рабочий вариант'!$B$8:$AA$93,15,0)=AC62,"СОВПАЛ",VLOOKUP(B62,'[1]Рабочий вариант'!$B$8:$AA$93,15,0))</f>
        <v>СОВПАЛ</v>
      </c>
      <c r="AE62" s="21">
        <v>39.4</v>
      </c>
      <c r="AF62" s="21" t="str">
        <f>IF(VLOOKUP(B62,'[1]Рабочий вариант'!$B$8:$AA$93,16,0)=AE62,"СОВПАЛ",VLOOKUP(B62,'[1]Рабочий вариант'!$B$8:$AA$93,16,0))</f>
        <v>СОВПАЛ</v>
      </c>
      <c r="AG62" s="21">
        <v>39.4</v>
      </c>
      <c r="AH62" s="21" t="str">
        <f>IF(VLOOKUP(B62,'[1]Рабочий вариант'!$B$8:$AA$93,17,0)=AG62,"СОВПАЛ",VLOOKUP(B62,'[1]Рабочий вариант'!$B$8:$AA$93,17,0))</f>
        <v>СОВПАЛ</v>
      </c>
      <c r="AI62" s="21">
        <v>40</v>
      </c>
      <c r="AJ62" s="21" t="str">
        <f>IF(VLOOKUP(B62,'[1]Рабочий вариант'!$B$8:$AA$93,18,0)=AI62,"СОВПАЛ",VLOOKUP(B62,'[1]Рабочий вариант'!$B$8:$AA$93,18,0))</f>
        <v>СОВПАЛ</v>
      </c>
      <c r="AK62" s="21">
        <v>50</v>
      </c>
      <c r="AL62" s="21" t="str">
        <f>IF(VLOOKUP(B62,'[1]Рабочий вариант'!$B$8:$AA$93,19,0)=AK62,"СОВПАЛ",VLOOKUP(B62,'[1]Рабочий вариант'!$B$8:$AA$93,19,0))</f>
        <v>СОВПАЛ</v>
      </c>
      <c r="AM62" s="21">
        <v>70</v>
      </c>
      <c r="AN62" s="21" t="str">
        <f>IF(VLOOKUP(B62,'[1]Рабочий вариант'!$B$8:$AA$93,20,0)=AM62,"СОВПАЛ",VLOOKUP(B62,'[1]Рабочий вариант'!$B$8:$AA$93,20,0))</f>
        <v>СОВПАЛ</v>
      </c>
      <c r="AO62" s="21">
        <v>90</v>
      </c>
      <c r="AP62" s="21" t="str">
        <f>IF(VLOOKUP(B62,'[1]Рабочий вариант'!$B$8:$AA$93,21,0)=AO62,"СОВПАЛ",VLOOKUP(B62,'[1]Рабочий вариант'!$B$8:$AA$93,21,0))</f>
        <v>СОВПАЛ</v>
      </c>
      <c r="AQ62" s="21">
        <v>90</v>
      </c>
      <c r="AR62" s="21" t="str">
        <f>IF(VLOOKUP(B62,'[1]Рабочий вариант'!$B$8:$AA$93,22,0)=AQ62,"СОВПАЛ",VLOOKUP(B62,'[1]Рабочий вариант'!$B$8:$AA$93,22,0))</f>
        <v>СОВПАЛ</v>
      </c>
      <c r="AS62" s="21">
        <v>95</v>
      </c>
      <c r="AT62" s="21" t="str">
        <f>IF(VLOOKUP(B62,'[1]Рабочий вариант'!$B$8:$AA$93,23,0)=AS62,"СОВПАЛ",VLOOKUP(B62,'[1]Рабочий вариант'!$B$8:$AA$93,23,0))</f>
        <v>СОВПАЛ</v>
      </c>
      <c r="AU62" s="21">
        <v>63</v>
      </c>
      <c r="AV62" s="21" t="str">
        <f>IF(VLOOKUP(B62,'[1]Рабочий вариант'!$B$8:$AA$93,24,0)=AU62,"СОВПАЛ",VLOOKUP(B62,'[1]Рабочий вариант'!$B$8:$AA$93,24,0))</f>
        <v>СОВПАЛ</v>
      </c>
      <c r="AW62" s="21">
        <v>65</v>
      </c>
      <c r="AX62" s="21" t="str">
        <f>IF(VLOOKUP(B62,'[1]Рабочий вариант'!$B$8:$AA$93,25,0)=AW62,"СОВПАЛ",VLOOKUP(B62,'[1]Рабочий вариант'!$B$8:$AA$93,25,0))</f>
        <v>СОВПАЛ</v>
      </c>
      <c r="AY62" s="21">
        <v>67</v>
      </c>
      <c r="AZ62" s="21" t="str">
        <f>IF(VLOOKUP(B62,'[1]Рабочий вариант'!$B$8:$AA$93,26,0)=AY62,"СОВПАЛ",VLOOKUP(B62,'[1]Рабочий вариант'!$B$8:$AA$93,26,0))</f>
        <v>СОВПАЛ</v>
      </c>
      <c r="BA62" s="52">
        <f t="shared" si="0"/>
        <v>25</v>
      </c>
    </row>
    <row r="63" spans="1:53" ht="25.5">
      <c r="A63" s="13">
        <v>56</v>
      </c>
      <c r="B63" s="12" t="s">
        <v>72</v>
      </c>
      <c r="C63" s="23" t="s">
        <v>85</v>
      </c>
      <c r="D63" s="23" t="str">
        <f>IF(VLOOKUP(B63,'[1]Рабочий вариант'!$B$8:$AA$93,2,0)=C63,"СОВПАЛ",VLOOKUP(B63,'[1]Рабочий вариант'!$B$8:$AA$93,2,0))</f>
        <v>СОВПАЛ</v>
      </c>
      <c r="E63" s="27">
        <v>80</v>
      </c>
      <c r="F63" s="27" t="str">
        <f>IF(VLOOKUP(B63,'[1]Рабочий вариант'!$B$8:$AA$93,3,0)=E63,"СОВПАЛ",VLOOKUP(B63,'[1]Рабочий вариант'!$B$8:$AA$93,3,0))</f>
        <v>СОВПАЛ</v>
      </c>
      <c r="G63" s="27">
        <v>85</v>
      </c>
      <c r="H63" s="27" t="str">
        <f>IF(VLOOKUP(B63,'[1]Рабочий вариант'!$B$8:$AA$93,4,0)=G63,"СОВПАЛ",VLOOKUP(B63,'[1]Рабочий вариант'!$B$8:$AA$93,4,0))</f>
        <v>СОВПАЛ</v>
      </c>
      <c r="I63" s="27">
        <v>90</v>
      </c>
      <c r="J63" s="27" t="str">
        <f>IF(VLOOKUP(B63,'[1]Рабочий вариант'!$B$8:$AA$93,5,0)=I63,"СОВПАЛ",VLOOKUP(B63,'[1]Рабочий вариант'!$B$8:$AA$93,5,0))</f>
        <v>СОВПАЛ</v>
      </c>
      <c r="K63" s="27">
        <v>84</v>
      </c>
      <c r="L63" s="27" t="str">
        <f>IF(VLOOKUP(B63,'[1]Рабочий вариант'!$B$8:$AA$93,6,0)=K63,"СОВПАЛ",VLOOKUP(B63,'[1]Рабочий вариант'!$B$8:$AA$93,6,0))</f>
        <v>СОВПАЛ</v>
      </c>
      <c r="M63" s="27">
        <v>89</v>
      </c>
      <c r="N63" s="27" t="str">
        <f>IF(VLOOKUP(B63,'[1]Рабочий вариант'!$B$8:$AA$93,7,0)=M63,"СОВПАЛ",VLOOKUP(B63,'[1]Рабочий вариант'!$B$8:$AA$93,7,0))</f>
        <v>СОВПАЛ</v>
      </c>
      <c r="O63" s="27">
        <v>94</v>
      </c>
      <c r="P63" s="27" t="str">
        <f>IF(VLOOKUP(B63,'[1]Рабочий вариант'!$B$8:$AA$93,8,0)=O63,"СОВПАЛ",VLOOKUP(B63,'[1]Рабочий вариант'!$B$8:$AA$93,8,0))</f>
        <v>СОВПАЛ</v>
      </c>
      <c r="Q63" s="27" t="s">
        <v>88</v>
      </c>
      <c r="R63" s="27" t="str">
        <f>IF(VLOOKUP(B63,'[1]Рабочий вариант'!$B$8:$AA$93,9,0)=Q63,"СОВПАЛ",VLOOKUP(B63,'[1]Рабочий вариант'!$B$8:$AA$93,9,0))</f>
        <v>-</v>
      </c>
      <c r="S63" s="27" t="s">
        <v>88</v>
      </c>
      <c r="T63" s="27" t="str">
        <f>IF(VLOOKUP(B63,'[1]Рабочий вариант'!$B$8:$AA$93,10,0)=S63,"СОВПАЛ",VLOOKUP(B63,'[1]Рабочий вариант'!$B$8:$AA$93,10,0))</f>
        <v>-</v>
      </c>
      <c r="U63" s="27" t="s">
        <v>88</v>
      </c>
      <c r="V63" s="27" t="str">
        <f>IF(VLOOKUP(B63,'[1]Рабочий вариант'!$B$8:$AA$93,11,0)=U63,"СОВПАЛ",VLOOKUP(B63,'[1]Рабочий вариант'!$B$8:$AA$93,11,0))</f>
        <v>-</v>
      </c>
      <c r="W63" s="21">
        <v>18</v>
      </c>
      <c r="X63" s="21" t="str">
        <f>IF(VLOOKUP(B63,'[1]Рабочий вариант'!$B$8:$AA$93,12,0)=W63,"СОВПАЛ",VLOOKUP(B63,'[1]Рабочий вариант'!$B$8:$AA$93,12,0))</f>
        <v>СОВПАЛ</v>
      </c>
      <c r="Y63" s="21">
        <v>24</v>
      </c>
      <c r="Z63" s="21" t="str">
        <f>IF(VLOOKUP(B63,'[1]Рабочий вариант'!$B$8:$AA$93,13,0)=Y63,"СОВПАЛ",VLOOKUP(B63,'[1]Рабочий вариант'!$B$8:$AA$93,13,0))</f>
        <v>СОВПАЛ</v>
      </c>
      <c r="AA63" s="21">
        <v>28</v>
      </c>
      <c r="AB63" s="21" t="str">
        <f>IF(VLOOKUP(B63,'[1]Рабочий вариант'!$B$8:$AA$93,14,0)=AA63,"СОВПАЛ",VLOOKUP(B63,'[1]Рабочий вариант'!$B$8:$AA$93,14,0))</f>
        <v>СОВПАЛ</v>
      </c>
      <c r="AC63" s="21">
        <v>40.4</v>
      </c>
      <c r="AD63" s="21" t="str">
        <f>IF(VLOOKUP(B63,'[1]Рабочий вариант'!$B$8:$AA$93,15,0)=AC63,"СОВПАЛ",VLOOKUP(B63,'[1]Рабочий вариант'!$B$8:$AA$93,15,0))</f>
        <v>СОВПАЛ</v>
      </c>
      <c r="AE63" s="21">
        <v>40.6</v>
      </c>
      <c r="AF63" s="21" t="str">
        <f>IF(VLOOKUP(B63,'[1]Рабочий вариант'!$B$8:$AA$93,16,0)=AE63,"СОВПАЛ",VLOOKUP(B63,'[1]Рабочий вариант'!$B$8:$AA$93,16,0))</f>
        <v>СОВПАЛ</v>
      </c>
      <c r="AG63" s="21">
        <v>40.799999999999997</v>
      </c>
      <c r="AH63" s="21" t="str">
        <f>IF(VLOOKUP(B63,'[1]Рабочий вариант'!$B$8:$AA$93,17,0)=AG63,"СОВПАЛ",VLOOKUP(B63,'[1]Рабочий вариант'!$B$8:$AA$93,17,0))</f>
        <v>СОВПАЛ</v>
      </c>
      <c r="AI63" s="21">
        <v>40</v>
      </c>
      <c r="AJ63" s="21" t="str">
        <f>IF(VLOOKUP(B63,'[1]Рабочий вариант'!$B$8:$AA$93,18,0)=AI63,"СОВПАЛ",VLOOKUP(B63,'[1]Рабочий вариант'!$B$8:$AA$93,18,0))</f>
        <v>СОВПАЛ</v>
      </c>
      <c r="AK63" s="21">
        <v>50</v>
      </c>
      <c r="AL63" s="21" t="str">
        <f>IF(VLOOKUP(B63,'[1]Рабочий вариант'!$B$8:$AA$93,19,0)=AK63,"СОВПАЛ",VLOOKUP(B63,'[1]Рабочий вариант'!$B$8:$AA$93,19,0))</f>
        <v>СОВПАЛ</v>
      </c>
      <c r="AM63" s="21">
        <v>70</v>
      </c>
      <c r="AN63" s="21" t="str">
        <f>IF(VLOOKUP(B63,'[1]Рабочий вариант'!$B$8:$AA$93,20,0)=AM63,"СОВПАЛ",VLOOKUP(B63,'[1]Рабочий вариант'!$B$8:$AA$93,20,0))</f>
        <v>СОВПАЛ</v>
      </c>
      <c r="AO63" s="21">
        <v>95</v>
      </c>
      <c r="AP63" s="21" t="str">
        <f>IF(VLOOKUP(B63,'[1]Рабочий вариант'!$B$8:$AA$93,21,0)=AO63,"СОВПАЛ",VLOOKUP(B63,'[1]Рабочий вариант'!$B$8:$AA$93,21,0))</f>
        <v>СОВПАЛ</v>
      </c>
      <c r="AQ63" s="21">
        <v>95</v>
      </c>
      <c r="AR63" s="21" t="str">
        <f>IF(VLOOKUP(B63,'[1]Рабочий вариант'!$B$8:$AA$93,22,0)=AQ63,"СОВПАЛ",VLOOKUP(B63,'[1]Рабочий вариант'!$B$8:$AA$93,22,0))</f>
        <v>СОВПАЛ</v>
      </c>
      <c r="AS63" s="21">
        <v>95</v>
      </c>
      <c r="AT63" s="21" t="str">
        <f>IF(VLOOKUP(B63,'[1]Рабочий вариант'!$B$8:$AA$93,23,0)=AS63,"СОВПАЛ",VLOOKUP(B63,'[1]Рабочий вариант'!$B$8:$AA$93,23,0))</f>
        <v>СОВПАЛ</v>
      </c>
      <c r="AU63" s="21">
        <v>35</v>
      </c>
      <c r="AV63" s="21" t="str">
        <f>IF(VLOOKUP(B63,'[1]Рабочий вариант'!$B$8:$AA$93,24,0)=AU63,"СОВПАЛ",VLOOKUP(B63,'[1]Рабочий вариант'!$B$8:$AA$93,24,0))</f>
        <v>СОВПАЛ</v>
      </c>
      <c r="AW63" s="21">
        <v>40</v>
      </c>
      <c r="AX63" s="21" t="str">
        <f>IF(VLOOKUP(B63,'[1]Рабочий вариант'!$B$8:$AA$93,25,0)=AW63,"СОВПАЛ",VLOOKUP(B63,'[1]Рабочий вариант'!$B$8:$AA$93,25,0))</f>
        <v>СОВПАЛ</v>
      </c>
      <c r="AY63" s="21">
        <v>45</v>
      </c>
      <c r="AZ63" s="21" t="str">
        <f>IF(VLOOKUP(B63,'[1]Рабочий вариант'!$B$8:$AA$93,26,0)=AY63,"СОВПАЛ",VLOOKUP(B63,'[1]Рабочий вариант'!$B$8:$AA$93,26,0))</f>
        <v>СОВПАЛ</v>
      </c>
      <c r="BA63" s="52">
        <f t="shared" si="0"/>
        <v>22</v>
      </c>
    </row>
    <row r="64" spans="1:53" ht="18.75">
      <c r="A64" s="11">
        <v>57</v>
      </c>
      <c r="B64" s="12" t="s">
        <v>73</v>
      </c>
      <c r="C64" s="23" t="s">
        <v>85</v>
      </c>
      <c r="D64" s="23" t="str">
        <f>IF(VLOOKUP(B64,'[1]Рабочий вариант'!$B$8:$AA$93,2,0)=C64,"СОВПАЛ",VLOOKUP(B64,'[1]Рабочий вариант'!$B$8:$AA$93,2,0))</f>
        <v>СОВПАЛ</v>
      </c>
      <c r="E64" s="27">
        <v>80</v>
      </c>
      <c r="F64" s="27" t="str">
        <f>IF(VLOOKUP(B64,'[1]Рабочий вариант'!$B$8:$AA$93,3,0)=E64,"СОВПАЛ",VLOOKUP(B64,'[1]Рабочий вариант'!$B$8:$AA$93,3,0))</f>
        <v>СОВПАЛ</v>
      </c>
      <c r="G64" s="27">
        <v>85</v>
      </c>
      <c r="H64" s="27" t="str">
        <f>IF(VLOOKUP(B64,'[1]Рабочий вариант'!$B$8:$AA$93,4,0)=G64,"СОВПАЛ",VLOOKUP(B64,'[1]Рабочий вариант'!$B$8:$AA$93,4,0))</f>
        <v>СОВПАЛ</v>
      </c>
      <c r="I64" s="27">
        <v>90</v>
      </c>
      <c r="J64" s="27" t="str">
        <f>IF(VLOOKUP(B64,'[1]Рабочий вариант'!$B$8:$AA$93,5,0)=I64,"СОВПАЛ",VLOOKUP(B64,'[1]Рабочий вариант'!$B$8:$AA$93,5,0))</f>
        <v>СОВПАЛ</v>
      </c>
      <c r="K64" s="27">
        <v>84</v>
      </c>
      <c r="L64" s="27" t="str">
        <f>IF(VLOOKUP(B64,'[1]Рабочий вариант'!$B$8:$AA$93,6,0)=K64,"СОВПАЛ",VLOOKUP(B64,'[1]Рабочий вариант'!$B$8:$AA$93,6,0))</f>
        <v>СОВПАЛ</v>
      </c>
      <c r="M64" s="27">
        <v>89</v>
      </c>
      <c r="N64" s="27" t="str">
        <f>IF(VLOOKUP(B64,'[1]Рабочий вариант'!$B$8:$AA$93,7,0)=M64,"СОВПАЛ",VLOOKUP(B64,'[1]Рабочий вариант'!$B$8:$AA$93,7,0))</f>
        <v>СОВПАЛ</v>
      </c>
      <c r="O64" s="27">
        <v>94</v>
      </c>
      <c r="P64" s="27" t="str">
        <f>IF(VLOOKUP(B64,'[1]Рабочий вариант'!$B$8:$AA$93,8,0)=O64,"СОВПАЛ",VLOOKUP(B64,'[1]Рабочий вариант'!$B$8:$AA$93,8,0))</f>
        <v>СОВПАЛ</v>
      </c>
      <c r="Q64" s="27">
        <v>100</v>
      </c>
      <c r="R64" s="27" t="str">
        <f>IF(VLOOKUP(B64,'[1]Рабочий вариант'!$B$8:$AA$93,9,0)=Q64,"СОВПАЛ",VLOOKUP(B64,'[1]Рабочий вариант'!$B$8:$AA$93,9,0))</f>
        <v>СОВПАЛ</v>
      </c>
      <c r="S64" s="27">
        <v>100</v>
      </c>
      <c r="T64" s="27" t="str">
        <f>IF(VLOOKUP(B64,'[1]Рабочий вариант'!$B$8:$AA$93,10,0)=S64,"СОВПАЛ",VLOOKUP(B64,'[1]Рабочий вариант'!$B$8:$AA$93,10,0))</f>
        <v>СОВПАЛ</v>
      </c>
      <c r="U64" s="27">
        <v>100</v>
      </c>
      <c r="V64" s="27" t="str">
        <f>IF(VLOOKUP(B64,'[1]Рабочий вариант'!$B$8:$AA$93,11,0)=U64,"СОВПАЛ",VLOOKUP(B64,'[1]Рабочий вариант'!$B$8:$AA$93,11,0))</f>
        <v>СОВПАЛ</v>
      </c>
      <c r="W64" s="21" t="s">
        <v>84</v>
      </c>
      <c r="X64" s="21" t="str">
        <f>IF(VLOOKUP(B64,'[1]Рабочий вариант'!$B$8:$AA$93,12,0)=W64,"СОВПАЛ",VLOOKUP(B64,'[1]Рабочий вариант'!$B$8:$AA$93,12,0))</f>
        <v>СОВПАЛ</v>
      </c>
      <c r="Y64" s="21">
        <v>30</v>
      </c>
      <c r="Z64" s="21" t="str">
        <f>IF(VLOOKUP(B64,'[1]Рабочий вариант'!$B$8:$AA$93,13,0)=Y64,"СОВПАЛ",VLOOKUP(B64,'[1]Рабочий вариант'!$B$8:$AA$93,13,0))</f>
        <v>СОВПАЛ</v>
      </c>
      <c r="AA64" s="21">
        <v>30</v>
      </c>
      <c r="AB64" s="21" t="str">
        <f>IF(VLOOKUP(B64,'[1]Рабочий вариант'!$B$8:$AA$93,14,0)=AA64,"СОВПАЛ",VLOOKUP(B64,'[1]Рабочий вариант'!$B$8:$AA$93,14,0))</f>
        <v>СОВПАЛ</v>
      </c>
      <c r="AC64" s="21">
        <v>44.7</v>
      </c>
      <c r="AD64" s="21" t="str">
        <f>IF(VLOOKUP(B64,'[1]Рабочий вариант'!$B$8:$AA$93,15,0)=AC64,"СОВПАЛ",VLOOKUP(B64,'[1]Рабочий вариант'!$B$8:$AA$93,15,0))</f>
        <v>СОВПАЛ</v>
      </c>
      <c r="AE64" s="21">
        <v>47</v>
      </c>
      <c r="AF64" s="21" t="str">
        <f>IF(VLOOKUP(B64,'[1]Рабочий вариант'!$B$8:$AA$93,16,0)=AE64,"СОВПАЛ",VLOOKUP(B64,'[1]Рабочий вариант'!$B$8:$AA$93,16,0))</f>
        <v>СОВПАЛ</v>
      </c>
      <c r="AG64" s="21">
        <v>49.4</v>
      </c>
      <c r="AH64" s="21" t="str">
        <f>IF(VLOOKUP(B64,'[1]Рабочий вариант'!$B$8:$AA$93,17,0)=AG64,"СОВПАЛ",VLOOKUP(B64,'[1]Рабочий вариант'!$B$8:$AA$93,17,0))</f>
        <v>СОВПАЛ</v>
      </c>
      <c r="AI64" s="21">
        <v>96</v>
      </c>
      <c r="AJ64" s="21">
        <f>IF(VLOOKUP(B64,'[1]Рабочий вариант'!$B$8:$AA$93,18,0)=AI64,"СОВПАЛ",VLOOKUP(B64,'[1]Рабочий вариант'!$B$8:$AA$93,18,0))</f>
        <v>98.9</v>
      </c>
      <c r="AK64" s="21">
        <v>96</v>
      </c>
      <c r="AL64" s="21">
        <f>IF(VLOOKUP(B64,'[1]Рабочий вариант'!$B$8:$AA$93,19,0)=AK64,"СОВПАЛ",VLOOKUP(B64,'[1]Рабочий вариант'!$B$8:$AA$93,19,0))</f>
        <v>98.9</v>
      </c>
      <c r="AM64" s="21">
        <v>96</v>
      </c>
      <c r="AN64" s="21">
        <f>IF(VLOOKUP(B64,'[1]Рабочий вариант'!$B$8:$AA$93,20,0)=AM64,"СОВПАЛ",VLOOKUP(B64,'[1]Рабочий вариант'!$B$8:$AA$93,20,0))</f>
        <v>98.9</v>
      </c>
      <c r="AO64" s="21">
        <v>47</v>
      </c>
      <c r="AP64" s="21" t="str">
        <f>IF(VLOOKUP(B64,'[1]Рабочий вариант'!$B$8:$AA$93,21,0)=AO64,"СОВПАЛ",VLOOKUP(B64,'[1]Рабочий вариант'!$B$8:$AA$93,21,0))</f>
        <v>СОВПАЛ</v>
      </c>
      <c r="AQ64" s="21">
        <v>47</v>
      </c>
      <c r="AR64" s="21" t="str">
        <f>IF(VLOOKUP(B64,'[1]Рабочий вариант'!$B$8:$AA$93,22,0)=AQ64,"СОВПАЛ",VLOOKUP(B64,'[1]Рабочий вариант'!$B$8:$AA$93,22,0))</f>
        <v>СОВПАЛ</v>
      </c>
      <c r="AS64" s="21">
        <v>47</v>
      </c>
      <c r="AT64" s="21" t="str">
        <f>IF(VLOOKUP(B64,'[1]Рабочий вариант'!$B$8:$AA$93,23,0)=AS64,"СОВПАЛ",VLOOKUP(B64,'[1]Рабочий вариант'!$B$8:$AA$93,23,0))</f>
        <v>СОВПАЛ</v>
      </c>
      <c r="AU64" s="21">
        <v>45</v>
      </c>
      <c r="AV64" s="21" t="str">
        <f>IF(VLOOKUP(B64,'[1]Рабочий вариант'!$B$8:$AA$93,24,0)=AU64,"СОВПАЛ",VLOOKUP(B64,'[1]Рабочий вариант'!$B$8:$AA$93,24,0))</f>
        <v>СОВПАЛ</v>
      </c>
      <c r="AW64" s="21">
        <v>46</v>
      </c>
      <c r="AX64" s="21" t="str">
        <f>IF(VLOOKUP(B64,'[1]Рабочий вариант'!$B$8:$AA$93,25,0)=AW64,"СОВПАЛ",VLOOKUP(B64,'[1]Рабочий вариант'!$B$8:$AA$93,25,0))</f>
        <v>СОВПАЛ</v>
      </c>
      <c r="AY64" s="21">
        <v>46</v>
      </c>
      <c r="AZ64" s="21" t="str">
        <f>IF(VLOOKUP(B64,'[1]Рабочий вариант'!$B$8:$AA$93,26,0)=AY64,"СОВПАЛ",VLOOKUP(B64,'[1]Рабочий вариант'!$B$8:$AA$93,26,0))</f>
        <v>СОВПАЛ</v>
      </c>
      <c r="BA64" s="52">
        <f t="shared" si="0"/>
        <v>22</v>
      </c>
    </row>
    <row r="65" spans="1:56" ht="18.75">
      <c r="A65" s="13">
        <v>58</v>
      </c>
      <c r="B65" s="12" t="s">
        <v>74</v>
      </c>
      <c r="C65" s="23" t="s">
        <v>85</v>
      </c>
      <c r="D65" s="23" t="str">
        <f>IF(VLOOKUP(B65,'[1]Рабочий вариант'!$B$8:$AA$93,2,0)=C65,"СОВПАЛ",VLOOKUP(B65,'[1]Рабочий вариант'!$B$8:$AA$93,2,0))</f>
        <v>СОВПАЛ</v>
      </c>
      <c r="E65" s="27">
        <v>80</v>
      </c>
      <c r="F65" s="27" t="str">
        <f>IF(VLOOKUP(B65,'[1]Рабочий вариант'!$B$8:$AA$93,3,0)=E65,"СОВПАЛ",VLOOKUP(B65,'[1]Рабочий вариант'!$B$8:$AA$93,3,0))</f>
        <v>СОВПАЛ</v>
      </c>
      <c r="G65" s="27">
        <v>85</v>
      </c>
      <c r="H65" s="27" t="str">
        <f>IF(VLOOKUP(B65,'[1]Рабочий вариант'!$B$8:$AA$93,4,0)=G65,"СОВПАЛ",VLOOKUP(B65,'[1]Рабочий вариант'!$B$8:$AA$93,4,0))</f>
        <v>СОВПАЛ</v>
      </c>
      <c r="I65" s="27">
        <v>90</v>
      </c>
      <c r="J65" s="27" t="str">
        <f>IF(VLOOKUP(B65,'[1]Рабочий вариант'!$B$8:$AA$93,5,0)=I65,"СОВПАЛ",VLOOKUP(B65,'[1]Рабочий вариант'!$B$8:$AA$93,5,0))</f>
        <v>СОВПАЛ</v>
      </c>
      <c r="K65" s="27">
        <v>86.6</v>
      </c>
      <c r="L65" s="27" t="str">
        <f>IF(VLOOKUP(B65,'[1]Рабочий вариант'!$B$8:$AA$93,6,0)=K65,"СОВПАЛ",VLOOKUP(B65,'[1]Рабочий вариант'!$B$8:$AA$93,6,0))</f>
        <v>86.6</v>
      </c>
      <c r="M65" s="27">
        <v>89</v>
      </c>
      <c r="N65" s="27" t="str">
        <f>IF(VLOOKUP(B65,'[1]Рабочий вариант'!$B$8:$AA$93,7,0)=M65,"СОВПАЛ",VLOOKUP(B65,'[1]Рабочий вариант'!$B$8:$AA$93,7,0))</f>
        <v>СОВПАЛ</v>
      </c>
      <c r="O65" s="27">
        <v>94</v>
      </c>
      <c r="P65" s="27" t="str">
        <f>IF(VLOOKUP(B65,'[1]Рабочий вариант'!$B$8:$AA$93,8,0)=O65,"СОВПАЛ",VLOOKUP(B65,'[1]Рабочий вариант'!$B$8:$AA$93,8,0))</f>
        <v>СОВПАЛ</v>
      </c>
      <c r="Q65" s="27">
        <v>84</v>
      </c>
      <c r="R65" s="27" t="str">
        <f>IF(VLOOKUP(B65,'[1]Рабочий вариант'!$B$8:$AA$93,9,0)=Q65,"СОВПАЛ",VLOOKUP(B65,'[1]Рабочий вариант'!$B$8:$AA$93,9,0))</f>
        <v>СОВПАЛ</v>
      </c>
      <c r="S65" s="27">
        <v>100</v>
      </c>
      <c r="T65" s="27" t="str">
        <f>IF(VLOOKUP(B65,'[1]Рабочий вариант'!$B$8:$AA$93,10,0)=S65,"СОВПАЛ",VLOOKUP(B65,'[1]Рабочий вариант'!$B$8:$AA$93,10,0))</f>
        <v>СОВПАЛ</v>
      </c>
      <c r="U65" s="27">
        <v>100</v>
      </c>
      <c r="V65" s="27" t="str">
        <f>IF(VLOOKUP(B65,'[1]Рабочий вариант'!$B$8:$AA$93,11,0)=U65,"СОВПАЛ",VLOOKUP(B65,'[1]Рабочий вариант'!$B$8:$AA$93,11,0))</f>
        <v>СОВПАЛ</v>
      </c>
      <c r="W65" s="21">
        <v>5</v>
      </c>
      <c r="X65" s="21" t="str">
        <f>IF(VLOOKUP(B65,'[1]Рабочий вариант'!$B$8:$AA$93,12,0)=W65,"СОВПАЛ",VLOOKUP(B65,'[1]Рабочий вариант'!$B$8:$AA$93,12,0))</f>
        <v>СОВПАЛ</v>
      </c>
      <c r="Y65" s="21">
        <v>6</v>
      </c>
      <c r="Z65" s="21" t="str">
        <f>IF(VLOOKUP(B65,'[1]Рабочий вариант'!$B$8:$AA$93,13,0)=Y65,"СОВПАЛ",VLOOKUP(B65,'[1]Рабочий вариант'!$B$8:$AA$93,13,0))</f>
        <v>СОВПАЛ</v>
      </c>
      <c r="AA65" s="21">
        <v>7</v>
      </c>
      <c r="AB65" s="21" t="str">
        <f>IF(VLOOKUP(B65,'[1]Рабочий вариант'!$B$8:$AA$93,14,0)=AA65,"СОВПАЛ",VLOOKUP(B65,'[1]Рабочий вариант'!$B$8:$AA$93,14,0))</f>
        <v>СОВПАЛ</v>
      </c>
      <c r="AC65" s="21">
        <v>40.4</v>
      </c>
      <c r="AD65" s="21" t="str">
        <f>IF(VLOOKUP(B65,'[1]Рабочий вариант'!$B$8:$AA$93,15,0)=AC65,"СОВПАЛ",VLOOKUP(B65,'[1]Рабочий вариант'!$B$8:$AA$93,15,0))</f>
        <v>СОВПАЛ</v>
      </c>
      <c r="AE65" s="21">
        <v>40.6</v>
      </c>
      <c r="AF65" s="21" t="str">
        <f>IF(VLOOKUP(B65,'[1]Рабочий вариант'!$B$8:$AA$93,16,0)=AE65,"СОВПАЛ",VLOOKUP(B65,'[1]Рабочий вариант'!$B$8:$AA$93,16,0))</f>
        <v>СОВПАЛ</v>
      </c>
      <c r="AG65" s="21">
        <v>40.799999999999997</v>
      </c>
      <c r="AH65" s="21" t="str">
        <f>IF(VLOOKUP(B65,'[1]Рабочий вариант'!$B$8:$AA$93,17,0)=AG65,"СОВПАЛ",VLOOKUP(B65,'[1]Рабочий вариант'!$B$8:$AA$93,17,0))</f>
        <v>СОВПАЛ</v>
      </c>
      <c r="AI65" s="21">
        <v>40</v>
      </c>
      <c r="AJ65" s="21" t="str">
        <f>IF(VLOOKUP(B65,'[1]Рабочий вариант'!$B$8:$AA$93,18,0)=AI65,"СОВПАЛ",VLOOKUP(B65,'[1]Рабочий вариант'!$B$8:$AA$93,18,0))</f>
        <v>СОВПАЛ</v>
      </c>
      <c r="AK65" s="21">
        <v>50</v>
      </c>
      <c r="AL65" s="21" t="str">
        <f>IF(VLOOKUP(B65,'[1]Рабочий вариант'!$B$8:$AA$93,19,0)=AK65,"СОВПАЛ",VLOOKUP(B65,'[1]Рабочий вариант'!$B$8:$AA$93,19,0))</f>
        <v>СОВПАЛ</v>
      </c>
      <c r="AM65" s="21">
        <v>70</v>
      </c>
      <c r="AN65" s="21" t="str">
        <f>IF(VLOOKUP(B65,'[1]Рабочий вариант'!$B$8:$AA$93,20,0)=AM65,"СОВПАЛ",VLOOKUP(B65,'[1]Рабочий вариант'!$B$8:$AA$93,20,0))</f>
        <v>СОВПАЛ</v>
      </c>
      <c r="AO65" s="21">
        <v>96</v>
      </c>
      <c r="AP65" s="21" t="str">
        <f>IF(VLOOKUP(B65,'[1]Рабочий вариант'!$B$8:$AA$93,21,0)=AO65,"СОВПАЛ",VLOOKUP(B65,'[1]Рабочий вариант'!$B$8:$AA$93,21,0))</f>
        <v>СОВПАЛ</v>
      </c>
      <c r="AQ65" s="21">
        <v>97</v>
      </c>
      <c r="AR65" s="21" t="str">
        <f>IF(VLOOKUP(B65,'[1]Рабочий вариант'!$B$8:$AA$93,22,0)=AQ65,"СОВПАЛ",VLOOKUP(B65,'[1]Рабочий вариант'!$B$8:$AA$93,22,0))</f>
        <v>СОВПАЛ</v>
      </c>
      <c r="AS65" s="21">
        <v>97.5</v>
      </c>
      <c r="AT65" s="21" t="str">
        <f>IF(VLOOKUP(B65,'[1]Рабочий вариант'!$B$8:$AA$93,23,0)=AS65,"СОВПАЛ",VLOOKUP(B65,'[1]Рабочий вариант'!$B$8:$AA$93,23,0))</f>
        <v>СОВПАЛ</v>
      </c>
      <c r="AU65" s="21">
        <v>94</v>
      </c>
      <c r="AV65" s="21" t="str">
        <f>IF(VLOOKUP(B65,'[1]Рабочий вариант'!$B$8:$AA$93,24,0)=AU65,"СОВПАЛ",VLOOKUP(B65,'[1]Рабочий вариант'!$B$8:$AA$93,24,0))</f>
        <v>СОВПАЛ</v>
      </c>
      <c r="AW65" s="21">
        <v>95</v>
      </c>
      <c r="AX65" s="21" t="str">
        <f>IF(VLOOKUP(B65,'[1]Рабочий вариант'!$B$8:$AA$93,25,0)=AW65,"СОВПАЛ",VLOOKUP(B65,'[1]Рабочий вариант'!$B$8:$AA$93,25,0))</f>
        <v>СОВПАЛ</v>
      </c>
      <c r="AY65" s="21">
        <v>96</v>
      </c>
      <c r="AZ65" s="21" t="str">
        <f>IF(VLOOKUP(B65,'[1]Рабочий вариант'!$B$8:$AA$93,26,0)=AY65,"СОВПАЛ",VLOOKUP(B65,'[1]Рабочий вариант'!$B$8:$AA$93,26,0))</f>
        <v>СОВПАЛ</v>
      </c>
      <c r="BA65" s="52">
        <f t="shared" si="0"/>
        <v>24</v>
      </c>
    </row>
    <row r="66" spans="1:56" ht="18.75">
      <c r="A66" s="11">
        <v>59</v>
      </c>
      <c r="B66" s="12" t="s">
        <v>75</v>
      </c>
      <c r="C66" s="23" t="s">
        <v>85</v>
      </c>
      <c r="D66" s="23" t="str">
        <f>IF(VLOOKUP(B66,'[1]Рабочий вариант'!$B$8:$AA$93,2,0)=C66,"СОВПАЛ",VLOOKUP(B66,'[1]Рабочий вариант'!$B$8:$AA$93,2,0))</f>
        <v>СОВПАЛ</v>
      </c>
      <c r="E66" s="27">
        <v>80</v>
      </c>
      <c r="F66" s="27" t="str">
        <f>IF(VLOOKUP(B66,'[1]Рабочий вариант'!$B$8:$AA$93,3,0)=E66,"СОВПАЛ",VLOOKUP(B66,'[1]Рабочий вариант'!$B$8:$AA$93,3,0))</f>
        <v>СОВПАЛ</v>
      </c>
      <c r="G66" s="27">
        <v>85</v>
      </c>
      <c r="H66" s="27" t="str">
        <f>IF(VLOOKUP(B66,'[1]Рабочий вариант'!$B$8:$AA$93,4,0)=G66,"СОВПАЛ",VLOOKUP(B66,'[1]Рабочий вариант'!$B$8:$AA$93,4,0))</f>
        <v>СОВПАЛ</v>
      </c>
      <c r="I66" s="27">
        <v>90</v>
      </c>
      <c r="J66" s="27" t="str">
        <f>IF(VLOOKUP(B66,'[1]Рабочий вариант'!$B$8:$AA$93,5,0)=I66,"СОВПАЛ",VLOOKUP(B66,'[1]Рабочий вариант'!$B$8:$AA$93,5,0))</f>
        <v>СОВПАЛ</v>
      </c>
      <c r="K66" s="27">
        <v>84</v>
      </c>
      <c r="L66" s="27" t="str">
        <f>IF(VLOOKUP(B66,'[1]Рабочий вариант'!$B$8:$AA$93,6,0)=K66,"СОВПАЛ",VLOOKUP(B66,'[1]Рабочий вариант'!$B$8:$AA$93,6,0))</f>
        <v>СОВПАЛ</v>
      </c>
      <c r="M66" s="27">
        <v>89</v>
      </c>
      <c r="N66" s="27" t="str">
        <f>IF(VLOOKUP(B66,'[1]Рабочий вариант'!$B$8:$AA$93,7,0)=M66,"СОВПАЛ",VLOOKUP(B66,'[1]Рабочий вариант'!$B$8:$AA$93,7,0))</f>
        <v>СОВПАЛ</v>
      </c>
      <c r="O66" s="27">
        <v>94</v>
      </c>
      <c r="P66" s="27" t="str">
        <f>IF(VLOOKUP(B66,'[1]Рабочий вариант'!$B$8:$AA$93,8,0)=O66,"СОВПАЛ",VLOOKUP(B66,'[1]Рабочий вариант'!$B$8:$AA$93,8,0))</f>
        <v>СОВПАЛ</v>
      </c>
      <c r="Q66" s="27">
        <v>93.8</v>
      </c>
      <c r="R66" s="27" t="str">
        <f>IF(VLOOKUP(B66,'[1]Рабочий вариант'!$B$8:$AA$93,9,0)=Q66,"СОВПАЛ",VLOOKUP(B66,'[1]Рабочий вариант'!$B$8:$AA$93,9,0))</f>
        <v>СОВПАЛ</v>
      </c>
      <c r="S66" s="27">
        <v>100</v>
      </c>
      <c r="T66" s="27" t="str">
        <f>IF(VLOOKUP(B66,'[1]Рабочий вариант'!$B$8:$AA$93,10,0)=S66,"СОВПАЛ",VLOOKUP(B66,'[1]Рабочий вариант'!$B$8:$AA$93,10,0))</f>
        <v>СОВПАЛ</v>
      </c>
      <c r="U66" s="27">
        <v>100</v>
      </c>
      <c r="V66" s="27" t="str">
        <f>IF(VLOOKUP(B66,'[1]Рабочий вариант'!$B$8:$AA$93,11,0)=U66,"СОВПАЛ",VLOOKUP(B66,'[1]Рабочий вариант'!$B$8:$AA$93,11,0))</f>
        <v>СОВПАЛ</v>
      </c>
      <c r="W66" s="21">
        <v>40</v>
      </c>
      <c r="X66" s="21" t="str">
        <f>IF(VLOOKUP(B66,'[1]Рабочий вариант'!$B$8:$AA$93,12,0)=W66,"СОВПАЛ",VLOOKUP(B66,'[1]Рабочий вариант'!$B$8:$AA$93,12,0))</f>
        <v>СОВПАЛ</v>
      </c>
      <c r="Y66" s="21">
        <v>46</v>
      </c>
      <c r="Z66" s="21" t="str">
        <f>IF(VLOOKUP(B66,'[1]Рабочий вариант'!$B$8:$AA$93,13,0)=Y66,"СОВПАЛ",VLOOKUP(B66,'[1]Рабочий вариант'!$B$8:$AA$93,13,0))</f>
        <v>СОВПАЛ</v>
      </c>
      <c r="AA66" s="21">
        <v>52</v>
      </c>
      <c r="AB66" s="21" t="str">
        <f>IF(VLOOKUP(B66,'[1]Рабочий вариант'!$B$8:$AA$93,14,0)=AA66,"СОВПАЛ",VLOOKUP(B66,'[1]Рабочий вариант'!$B$8:$AA$93,14,0))</f>
        <v>СОВПАЛ</v>
      </c>
      <c r="AC66" s="21">
        <v>44.7</v>
      </c>
      <c r="AD66" s="21" t="str">
        <f>IF(VLOOKUP(B66,'[1]Рабочий вариант'!$B$8:$AA$93,15,0)=AC66,"СОВПАЛ",VLOOKUP(B66,'[1]Рабочий вариант'!$B$8:$AA$93,15,0))</f>
        <v>СОВПАЛ</v>
      </c>
      <c r="AE66" s="21">
        <v>47</v>
      </c>
      <c r="AF66" s="21" t="str">
        <f>IF(VLOOKUP(B66,'[1]Рабочий вариант'!$B$8:$AA$93,16,0)=AE66,"СОВПАЛ",VLOOKUP(B66,'[1]Рабочий вариант'!$B$8:$AA$93,16,0))</f>
        <v>СОВПАЛ</v>
      </c>
      <c r="AG66" s="21">
        <v>49.4</v>
      </c>
      <c r="AH66" s="21" t="str">
        <f>IF(VLOOKUP(B66,'[1]Рабочий вариант'!$B$8:$AA$93,17,0)=AG66,"СОВПАЛ",VLOOKUP(B66,'[1]Рабочий вариант'!$B$8:$AA$93,17,0))</f>
        <v>СОВПАЛ</v>
      </c>
      <c r="AI66" s="21">
        <v>80</v>
      </c>
      <c r="AJ66" s="21" t="str">
        <f>IF(VLOOKUP(B66,'[1]Рабочий вариант'!$B$8:$AA$93,18,0)=AI66,"СОВПАЛ",VLOOKUP(B66,'[1]Рабочий вариант'!$B$8:$AA$93,18,0))</f>
        <v>СОВПАЛ</v>
      </c>
      <c r="AK66" s="21">
        <v>82.5</v>
      </c>
      <c r="AL66" s="21" t="str">
        <f>IF(VLOOKUP(B66,'[1]Рабочий вариант'!$B$8:$AA$93,19,0)=AK66,"СОВПАЛ",VLOOKUP(B66,'[1]Рабочий вариант'!$B$8:$AA$93,19,0))</f>
        <v>СОВПАЛ</v>
      </c>
      <c r="AM66" s="21">
        <v>85</v>
      </c>
      <c r="AN66" s="21" t="str">
        <f>IF(VLOOKUP(B66,'[1]Рабочий вариант'!$B$8:$AA$93,20,0)=AM66,"СОВПАЛ",VLOOKUP(B66,'[1]Рабочий вариант'!$B$8:$AA$93,20,0))</f>
        <v>СОВПАЛ</v>
      </c>
      <c r="AO66" s="21">
        <v>92</v>
      </c>
      <c r="AP66" s="21" t="str">
        <f>IF(VLOOKUP(B66,'[1]Рабочий вариант'!$B$8:$AA$93,21,0)=AO66,"СОВПАЛ",VLOOKUP(B66,'[1]Рабочий вариант'!$B$8:$AA$93,21,0))</f>
        <v>СОВПАЛ</v>
      </c>
      <c r="AQ66" s="21">
        <v>93</v>
      </c>
      <c r="AR66" s="21" t="str">
        <f>IF(VLOOKUP(B66,'[1]Рабочий вариант'!$B$8:$AA$93,22,0)=AQ66,"СОВПАЛ",VLOOKUP(B66,'[1]Рабочий вариант'!$B$8:$AA$93,22,0))</f>
        <v>СОВПАЛ</v>
      </c>
      <c r="AS66" s="21">
        <v>94</v>
      </c>
      <c r="AT66" s="21" t="str">
        <f>IF(VLOOKUP(B66,'[1]Рабочий вариант'!$B$8:$AA$93,23,0)=AS66,"СОВПАЛ",VLOOKUP(B66,'[1]Рабочий вариант'!$B$8:$AA$93,23,0))</f>
        <v>СОВПАЛ</v>
      </c>
      <c r="AU66" s="21">
        <v>85</v>
      </c>
      <c r="AV66" s="21" t="str">
        <f>IF(VLOOKUP(B66,'[1]Рабочий вариант'!$B$8:$AA$93,24,0)=AU66,"СОВПАЛ",VLOOKUP(B66,'[1]Рабочий вариант'!$B$8:$AA$93,24,0))</f>
        <v>СОВПАЛ</v>
      </c>
      <c r="AW66" s="21">
        <v>95.5</v>
      </c>
      <c r="AX66" s="21" t="str">
        <f>IF(VLOOKUP(B66,'[1]Рабочий вариант'!$B$8:$AA$93,25,0)=AW66,"СОВПАЛ",VLOOKUP(B66,'[1]Рабочий вариант'!$B$8:$AA$93,25,0))</f>
        <v>СОВПАЛ</v>
      </c>
      <c r="AY66" s="21">
        <v>100</v>
      </c>
      <c r="AZ66" s="21" t="str">
        <f>IF(VLOOKUP(B66,'[1]Рабочий вариант'!$B$8:$AA$93,26,0)=AY66,"СОВПАЛ",VLOOKUP(B66,'[1]Рабочий вариант'!$B$8:$AA$93,26,0))</f>
        <v>СОВПАЛ</v>
      </c>
      <c r="BA66" s="52">
        <f t="shared" si="0"/>
        <v>25</v>
      </c>
    </row>
    <row r="67" spans="1:56" s="20" customFormat="1" ht="18.75">
      <c r="A67" s="13">
        <v>60</v>
      </c>
      <c r="B67" s="12" t="s">
        <v>76</v>
      </c>
      <c r="C67" s="24" t="s">
        <v>85</v>
      </c>
      <c r="D67" s="23" t="str">
        <f>IF(VLOOKUP(B67,'[1]Рабочий вариант'!$B$8:$AA$93,2,0)=C67,"СОВПАЛ",VLOOKUP(B67,'[1]Рабочий вариант'!$B$8:$AA$93,2,0))</f>
        <v>СОВПАЛ</v>
      </c>
      <c r="E67" s="27">
        <v>73.900000000000006</v>
      </c>
      <c r="F67" s="27" t="str">
        <f>IF(VLOOKUP(B67,'[1]Рабочий вариант'!$B$8:$AA$93,3,0)=E67,"СОВПАЛ",VLOOKUP(B67,'[1]Рабочий вариант'!$B$8:$AA$93,3,0))</f>
        <v>СОВПАЛ</v>
      </c>
      <c r="G67" s="27">
        <v>74.900000000000006</v>
      </c>
      <c r="H67" s="27" t="str">
        <f>IF(VLOOKUP(B67,'[1]Рабочий вариант'!$B$8:$AA$93,4,0)=G67,"СОВПАЛ",VLOOKUP(B67,'[1]Рабочий вариант'!$B$8:$AA$93,4,0))</f>
        <v>СОВПАЛ</v>
      </c>
      <c r="I67" s="27">
        <v>75.900000000000006</v>
      </c>
      <c r="J67" s="27" t="str">
        <f>IF(VLOOKUP(B67,'[1]Рабочий вариант'!$B$8:$AA$93,5,0)=I67,"СОВПАЛ",VLOOKUP(B67,'[1]Рабочий вариант'!$B$8:$AA$93,5,0))</f>
        <v>СОВПАЛ</v>
      </c>
      <c r="K67" s="27">
        <v>75.8</v>
      </c>
      <c r="L67" s="27" t="str">
        <f>IF(VLOOKUP(B67,'[1]Рабочий вариант'!$B$8:$AA$93,6,0)=K67,"СОВПАЛ",VLOOKUP(B67,'[1]Рабочий вариант'!$B$8:$AA$93,6,0))</f>
        <v>СОВПАЛ</v>
      </c>
      <c r="M67" s="27">
        <v>76.8</v>
      </c>
      <c r="N67" s="27" t="str">
        <f>IF(VLOOKUP(B67,'[1]Рабочий вариант'!$B$8:$AA$93,7,0)=M67,"СОВПАЛ",VLOOKUP(B67,'[1]Рабочий вариант'!$B$8:$AA$93,7,0))</f>
        <v>СОВПАЛ</v>
      </c>
      <c r="O67" s="27">
        <v>77.8</v>
      </c>
      <c r="P67" s="27" t="str">
        <f>IF(VLOOKUP(B67,'[1]Рабочий вариант'!$B$8:$AA$93,8,0)=O67,"СОВПАЛ",VLOOKUP(B67,'[1]Рабочий вариант'!$B$8:$AA$93,8,0))</f>
        <v>СОВПАЛ</v>
      </c>
      <c r="Q67" s="27">
        <v>84</v>
      </c>
      <c r="R67" s="27" t="str">
        <f>IF(VLOOKUP(B67,'[1]Рабочий вариант'!$B$8:$AA$93,9,0)=Q67,"СОВПАЛ",VLOOKUP(B67,'[1]Рабочий вариант'!$B$8:$AA$93,9,0))</f>
        <v>СОВПАЛ</v>
      </c>
      <c r="S67" s="27">
        <v>100</v>
      </c>
      <c r="T67" s="27" t="str">
        <f>IF(VLOOKUP(B67,'[1]Рабочий вариант'!$B$8:$AA$93,10,0)=S67,"СОВПАЛ",VLOOKUP(B67,'[1]Рабочий вариант'!$B$8:$AA$93,10,0))</f>
        <v>СОВПАЛ</v>
      </c>
      <c r="U67" s="27">
        <v>100</v>
      </c>
      <c r="V67" s="27" t="str">
        <f>IF(VLOOKUP(B67,'[1]Рабочий вариант'!$B$8:$AA$93,11,0)=U67,"СОВПАЛ",VLOOKUP(B67,'[1]Рабочий вариант'!$B$8:$AA$93,11,0))</f>
        <v>СОВПАЛ</v>
      </c>
      <c r="W67" s="22">
        <v>40</v>
      </c>
      <c r="X67" s="21" t="str">
        <f>IF(VLOOKUP(B67,'[1]Рабочий вариант'!$B$8:$AA$93,12,0)=W67,"СОВПАЛ",VLOOKUP(B67,'[1]Рабочий вариант'!$B$8:$AA$93,12,0))</f>
        <v>СОВПАЛ</v>
      </c>
      <c r="Y67" s="22">
        <v>60</v>
      </c>
      <c r="Z67" s="21" t="str">
        <f>IF(VLOOKUP(B67,'[1]Рабочий вариант'!$B$8:$AA$93,13,0)=Y67,"СОВПАЛ",VLOOKUP(B67,'[1]Рабочий вариант'!$B$8:$AA$93,13,0))</f>
        <v>СОВПАЛ</v>
      </c>
      <c r="AA67" s="22">
        <v>85</v>
      </c>
      <c r="AB67" s="21" t="str">
        <f>IF(VLOOKUP(B67,'[1]Рабочий вариант'!$B$8:$AA$93,14,0)=AA67,"СОВПАЛ",VLOOKUP(B67,'[1]Рабочий вариант'!$B$8:$AA$93,14,0))</f>
        <v>СОВПАЛ</v>
      </c>
      <c r="AC67" s="22">
        <v>25</v>
      </c>
      <c r="AD67" s="21" t="str">
        <f>IF(VLOOKUP(B67,'[1]Рабочий вариант'!$B$8:$AA$93,15,0)=AC67,"СОВПАЛ",VLOOKUP(B67,'[1]Рабочий вариант'!$B$8:$AA$93,15,0))</f>
        <v>СОВПАЛ</v>
      </c>
      <c r="AE67" s="22">
        <v>25</v>
      </c>
      <c r="AF67" s="21" t="str">
        <f>IF(VLOOKUP(B67,'[1]Рабочий вариант'!$B$8:$AA$93,16,0)=AE67,"СОВПАЛ",VLOOKUP(B67,'[1]Рабочий вариант'!$B$8:$AA$93,16,0))</f>
        <v>СОВПАЛ</v>
      </c>
      <c r="AG67" s="22">
        <v>25</v>
      </c>
      <c r="AH67" s="21" t="str">
        <f>IF(VLOOKUP(B67,'[1]Рабочий вариант'!$B$8:$AA$93,17,0)=AG67,"СОВПАЛ",VLOOKUP(B67,'[1]Рабочий вариант'!$B$8:$AA$93,17,0))</f>
        <v>СОВПАЛ</v>
      </c>
      <c r="AI67" s="22">
        <v>60</v>
      </c>
      <c r="AJ67" s="21" t="str">
        <f>IF(VLOOKUP(B67,'[1]Рабочий вариант'!$B$8:$AA$93,18,0)=AI67,"СОВПАЛ",VLOOKUP(B67,'[1]Рабочий вариант'!$B$8:$AA$93,18,0))</f>
        <v>СОВПАЛ</v>
      </c>
      <c r="AK67" s="22">
        <v>70</v>
      </c>
      <c r="AL67" s="21" t="str">
        <f>IF(VLOOKUP(B67,'[1]Рабочий вариант'!$B$8:$AA$93,19,0)=AK67,"СОВПАЛ",VLOOKUP(B67,'[1]Рабочий вариант'!$B$8:$AA$93,19,0))</f>
        <v>СОВПАЛ</v>
      </c>
      <c r="AM67" s="22">
        <v>75</v>
      </c>
      <c r="AN67" s="21" t="str">
        <f>IF(VLOOKUP(B67,'[1]Рабочий вариант'!$B$8:$AA$93,20,0)=AM67,"СОВПАЛ",VLOOKUP(B67,'[1]Рабочий вариант'!$B$8:$AA$93,20,0))</f>
        <v>СОВПАЛ</v>
      </c>
      <c r="AO67" s="22">
        <v>70</v>
      </c>
      <c r="AP67" s="21" t="str">
        <f>IF(VLOOKUP(B67,'[1]Рабочий вариант'!$B$8:$AA$93,21,0)=AO67,"СОВПАЛ",VLOOKUP(B67,'[1]Рабочий вариант'!$B$8:$AA$93,21,0))</f>
        <v>СОВПАЛ</v>
      </c>
      <c r="AQ67" s="22">
        <v>80</v>
      </c>
      <c r="AR67" s="21" t="str">
        <f>IF(VLOOKUP(B67,'[1]Рабочий вариант'!$B$8:$AA$93,22,0)=AQ67,"СОВПАЛ",VLOOKUP(B67,'[1]Рабочий вариант'!$B$8:$AA$93,22,0))</f>
        <v>СОВПАЛ</v>
      </c>
      <c r="AS67" s="22">
        <v>85</v>
      </c>
      <c r="AT67" s="21" t="str">
        <f>IF(VLOOKUP(B67,'[1]Рабочий вариант'!$B$8:$AA$93,23,0)=AS67,"СОВПАЛ",VLOOKUP(B67,'[1]Рабочий вариант'!$B$8:$AA$93,23,0))</f>
        <v>СОВПАЛ</v>
      </c>
      <c r="AU67" s="22">
        <v>90</v>
      </c>
      <c r="AV67" s="21" t="str">
        <f>IF(VLOOKUP(B67,'[1]Рабочий вариант'!$B$8:$AA$93,24,0)=AU67,"СОВПАЛ",VLOOKUP(B67,'[1]Рабочий вариант'!$B$8:$AA$93,24,0))</f>
        <v>СОВПАЛ</v>
      </c>
      <c r="AW67" s="22">
        <v>93</v>
      </c>
      <c r="AX67" s="21" t="str">
        <f>IF(VLOOKUP(B67,'[1]Рабочий вариант'!$B$8:$AA$93,25,0)=AW67,"СОВПАЛ",VLOOKUP(B67,'[1]Рабочий вариант'!$B$8:$AA$93,25,0))</f>
        <v>СОВПАЛ</v>
      </c>
      <c r="AY67" s="22">
        <v>100</v>
      </c>
      <c r="AZ67" s="21" t="str">
        <f>IF(VLOOKUP(B67,'[1]Рабочий вариант'!$B$8:$AA$93,26,0)=AY67,"СОВПАЛ",VLOOKUP(B67,'[1]Рабочий вариант'!$B$8:$AA$93,26,0))</f>
        <v>СОВПАЛ</v>
      </c>
      <c r="BA67" s="52">
        <f t="shared" si="0"/>
        <v>25</v>
      </c>
      <c r="BB67" s="16"/>
      <c r="BC67" s="17"/>
      <c r="BD67" s="19"/>
    </row>
    <row r="68" spans="1:56" ht="18.75">
      <c r="A68" s="11">
        <v>61</v>
      </c>
      <c r="B68" s="12" t="s">
        <v>77</v>
      </c>
      <c r="C68" s="23" t="s">
        <v>85</v>
      </c>
      <c r="D68" s="23" t="str">
        <f>IF(VLOOKUP(B68,'[1]Рабочий вариант'!$B$8:$AA$93,2,0)=C68,"СОВПАЛ",VLOOKUP(B68,'[1]Рабочий вариант'!$B$8:$AA$93,2,0))</f>
        <v>СОВПАЛ</v>
      </c>
      <c r="E68" s="27">
        <v>80</v>
      </c>
      <c r="F68" s="27" t="str">
        <f>IF(VLOOKUP(B68,'[1]Рабочий вариант'!$B$8:$AA$93,3,0)=E68,"СОВПАЛ",VLOOKUP(B68,'[1]Рабочий вариант'!$B$8:$AA$93,3,0))</f>
        <v>СОВПАЛ</v>
      </c>
      <c r="G68" s="27">
        <v>85</v>
      </c>
      <c r="H68" s="27" t="str">
        <f>IF(VLOOKUP(B68,'[1]Рабочий вариант'!$B$8:$AA$93,4,0)=G68,"СОВПАЛ",VLOOKUP(B68,'[1]Рабочий вариант'!$B$8:$AA$93,4,0))</f>
        <v>СОВПАЛ</v>
      </c>
      <c r="I68" s="27">
        <v>90</v>
      </c>
      <c r="J68" s="27" t="str">
        <f>IF(VLOOKUP(B68,'[1]Рабочий вариант'!$B$8:$AA$93,5,0)=I68,"СОВПАЛ",VLOOKUP(B68,'[1]Рабочий вариант'!$B$8:$AA$93,5,0))</f>
        <v>СОВПАЛ</v>
      </c>
      <c r="K68" s="27">
        <v>84</v>
      </c>
      <c r="L68" s="27" t="str">
        <f>IF(VLOOKUP(B68,'[1]Рабочий вариант'!$B$8:$AA$93,6,0)=K68,"СОВПАЛ",VLOOKUP(B68,'[1]Рабочий вариант'!$B$8:$AA$93,6,0))</f>
        <v>СОВПАЛ</v>
      </c>
      <c r="M68" s="27">
        <v>89</v>
      </c>
      <c r="N68" s="27" t="str">
        <f>IF(VLOOKUP(B68,'[1]Рабочий вариант'!$B$8:$AA$93,7,0)=M68,"СОВПАЛ",VLOOKUP(B68,'[1]Рабочий вариант'!$B$8:$AA$93,7,0))</f>
        <v>СОВПАЛ</v>
      </c>
      <c r="O68" s="27">
        <v>94</v>
      </c>
      <c r="P68" s="27" t="str">
        <f>IF(VLOOKUP(B68,'[1]Рабочий вариант'!$B$8:$AA$93,8,0)=O68,"СОВПАЛ",VLOOKUP(B68,'[1]Рабочий вариант'!$B$8:$AA$93,8,0))</f>
        <v>СОВПАЛ</v>
      </c>
      <c r="Q68" s="27">
        <v>90.6</v>
      </c>
      <c r="R68" s="27" t="str">
        <f>IF(VLOOKUP(B68,'[1]Рабочий вариант'!$B$8:$AA$93,9,0)=Q68,"СОВПАЛ",VLOOKUP(B68,'[1]Рабочий вариант'!$B$8:$AA$93,9,0))</f>
        <v>СОВПАЛ</v>
      </c>
      <c r="S68" s="27">
        <v>100</v>
      </c>
      <c r="T68" s="27" t="str">
        <f>IF(VLOOKUP(B68,'[1]Рабочий вариант'!$B$8:$AA$93,10,0)=S68,"СОВПАЛ",VLOOKUP(B68,'[1]Рабочий вариант'!$B$8:$AA$93,10,0))</f>
        <v>СОВПАЛ</v>
      </c>
      <c r="U68" s="27">
        <v>100</v>
      </c>
      <c r="V68" s="27" t="str">
        <f>IF(VLOOKUP(B68,'[1]Рабочий вариант'!$B$8:$AA$93,11,0)=U68,"СОВПАЛ",VLOOKUP(B68,'[1]Рабочий вариант'!$B$8:$AA$93,11,0))</f>
        <v>СОВПАЛ</v>
      </c>
      <c r="W68" s="21">
        <v>25</v>
      </c>
      <c r="X68" s="21" t="str">
        <f>IF(VLOOKUP(B68,'[1]Рабочий вариант'!$B$8:$AA$93,12,0)=W68,"СОВПАЛ",VLOOKUP(B68,'[1]Рабочий вариант'!$B$8:$AA$93,12,0))</f>
        <v>СОВПАЛ</v>
      </c>
      <c r="Y68" s="21">
        <v>28</v>
      </c>
      <c r="Z68" s="21" t="str">
        <f>IF(VLOOKUP(B68,'[1]Рабочий вариант'!$B$8:$AA$93,13,0)=Y68,"СОВПАЛ",VLOOKUP(B68,'[1]Рабочий вариант'!$B$8:$AA$93,13,0))</f>
        <v>СОВПАЛ</v>
      </c>
      <c r="AA68" s="21">
        <v>27</v>
      </c>
      <c r="AB68" s="21" t="str">
        <f>IF(VLOOKUP(B68,'[1]Рабочий вариант'!$B$8:$AA$93,14,0)=AA68,"СОВПАЛ",VLOOKUP(B68,'[1]Рабочий вариант'!$B$8:$AA$93,14,0))</f>
        <v>СОВПАЛ</v>
      </c>
      <c r="AC68" s="21">
        <v>21</v>
      </c>
      <c r="AD68" s="21" t="str">
        <f>IF(VLOOKUP(B68,'[1]Рабочий вариант'!$B$8:$AA$93,15,0)=AC68,"СОВПАЛ",VLOOKUP(B68,'[1]Рабочий вариант'!$B$8:$AA$93,15,0))</f>
        <v>СОВПАЛ</v>
      </c>
      <c r="AE68" s="21">
        <v>21.5</v>
      </c>
      <c r="AF68" s="21" t="str">
        <f>IF(VLOOKUP(B68,'[1]Рабочий вариант'!$B$8:$AA$93,16,0)=AE68,"СОВПАЛ",VLOOKUP(B68,'[1]Рабочий вариант'!$B$8:$AA$93,16,0))</f>
        <v>СОВПАЛ</v>
      </c>
      <c r="AG68" s="21">
        <v>22</v>
      </c>
      <c r="AH68" s="21" t="str">
        <f>IF(VLOOKUP(B68,'[1]Рабочий вариант'!$B$8:$AA$93,17,0)=AG68,"СОВПАЛ",VLOOKUP(B68,'[1]Рабочий вариант'!$B$8:$AA$93,17,0))</f>
        <v>СОВПАЛ</v>
      </c>
      <c r="AI68" s="21">
        <v>86</v>
      </c>
      <c r="AJ68" s="21" t="str">
        <f>IF(VLOOKUP(B68,'[1]Рабочий вариант'!$B$8:$AA$93,18,0)=AI68,"СОВПАЛ",VLOOKUP(B68,'[1]Рабочий вариант'!$B$8:$AA$93,18,0))</f>
        <v>СОВПАЛ</v>
      </c>
      <c r="AK68" s="21">
        <v>88.5</v>
      </c>
      <c r="AL68" s="21" t="str">
        <f>IF(VLOOKUP(B68,'[1]Рабочий вариант'!$B$8:$AA$93,19,0)=AK68,"СОВПАЛ",VLOOKUP(B68,'[1]Рабочий вариант'!$B$8:$AA$93,19,0))</f>
        <v>СОВПАЛ</v>
      </c>
      <c r="AM68" s="21">
        <v>89.5</v>
      </c>
      <c r="AN68" s="21" t="str">
        <f>IF(VLOOKUP(B68,'[1]Рабочий вариант'!$B$8:$AA$93,20,0)=AM68,"СОВПАЛ",VLOOKUP(B68,'[1]Рабочий вариант'!$B$8:$AA$93,20,0))</f>
        <v>СОВПАЛ</v>
      </c>
      <c r="AO68" s="21">
        <v>85</v>
      </c>
      <c r="AP68" s="21" t="str">
        <f>IF(VLOOKUP(B68,'[1]Рабочий вариант'!$B$8:$AA$93,21,0)=AO68,"СОВПАЛ",VLOOKUP(B68,'[1]Рабочий вариант'!$B$8:$AA$93,21,0))</f>
        <v>СОВПАЛ</v>
      </c>
      <c r="AQ68" s="21">
        <v>87</v>
      </c>
      <c r="AR68" s="21" t="str">
        <f>IF(VLOOKUP(B68,'[1]Рабочий вариант'!$B$8:$AA$93,22,0)=AQ68,"СОВПАЛ",VLOOKUP(B68,'[1]Рабочий вариант'!$B$8:$AA$93,22,0))</f>
        <v>СОВПАЛ</v>
      </c>
      <c r="AS68" s="21">
        <v>88</v>
      </c>
      <c r="AT68" s="21" t="str">
        <f>IF(VLOOKUP(B68,'[1]Рабочий вариант'!$B$8:$AA$93,23,0)=AS68,"СОВПАЛ",VLOOKUP(B68,'[1]Рабочий вариант'!$B$8:$AA$93,23,0))</f>
        <v>СОВПАЛ</v>
      </c>
      <c r="AU68" s="21">
        <v>62.7</v>
      </c>
      <c r="AV68" s="21" t="str">
        <f>IF(VLOOKUP(B68,'[1]Рабочий вариант'!$B$8:$AA$93,24,0)=AU68,"СОВПАЛ",VLOOKUP(B68,'[1]Рабочий вариант'!$B$8:$AA$93,24,0))</f>
        <v>СОВПАЛ</v>
      </c>
      <c r="AW68" s="21">
        <v>66.900000000000006</v>
      </c>
      <c r="AX68" s="21" t="str">
        <f>IF(VLOOKUP(B68,'[1]Рабочий вариант'!$B$8:$AA$93,25,0)=AW68,"СОВПАЛ",VLOOKUP(B68,'[1]Рабочий вариант'!$B$8:$AA$93,25,0))</f>
        <v>СОВПАЛ</v>
      </c>
      <c r="AY68" s="21">
        <v>68.900000000000006</v>
      </c>
      <c r="AZ68" s="21" t="str">
        <f>IF(VLOOKUP(B68,'[1]Рабочий вариант'!$B$8:$AA$93,26,0)=AY68,"СОВПАЛ",VLOOKUP(B68,'[1]Рабочий вариант'!$B$8:$AA$93,26,0))</f>
        <v>СОВПАЛ</v>
      </c>
      <c r="BA68" s="52">
        <f t="shared" si="0"/>
        <v>25</v>
      </c>
    </row>
    <row r="69" spans="1:56" ht="25.5">
      <c r="A69" s="13">
        <v>62</v>
      </c>
      <c r="B69" s="12" t="s">
        <v>78</v>
      </c>
      <c r="C69" s="23" t="s">
        <v>87</v>
      </c>
      <c r="D69" s="23" t="str">
        <f>IF(VLOOKUP(B69,'[1]Рабочий вариант'!$B$8:$AA$93,2,0)=C69,"СОВПАЛ",VLOOKUP(B69,'[1]Рабочий вариант'!$B$8:$AA$93,2,0))</f>
        <v>нет (5)</v>
      </c>
      <c r="E69" s="27">
        <v>80</v>
      </c>
      <c r="F69" s="27" t="str">
        <f>IF(VLOOKUP(B69,'[1]Рабочий вариант'!$B$8:$AA$93,3,0)=E69,"СОВПАЛ",VLOOKUP(B69,'[1]Рабочий вариант'!$B$8:$AA$93,3,0))</f>
        <v>СОВПАЛ</v>
      </c>
      <c r="G69" s="27">
        <v>85</v>
      </c>
      <c r="H69" s="27" t="str">
        <f>IF(VLOOKUP(B69,'[1]Рабочий вариант'!$B$8:$AA$93,4,0)=G69,"СОВПАЛ",VLOOKUP(B69,'[1]Рабочий вариант'!$B$8:$AA$93,4,0))</f>
        <v>СОВПАЛ</v>
      </c>
      <c r="I69" s="27">
        <v>90</v>
      </c>
      <c r="J69" s="27" t="str">
        <f>IF(VLOOKUP(B69,'[1]Рабочий вариант'!$B$8:$AA$93,5,0)=I69,"СОВПАЛ",VLOOKUP(B69,'[1]Рабочий вариант'!$B$8:$AA$93,5,0))</f>
        <v>СОВПАЛ</v>
      </c>
      <c r="K69" s="27">
        <v>84</v>
      </c>
      <c r="L69" s="27" t="str">
        <f>IF(VLOOKUP(B69,'[1]Рабочий вариант'!$B$8:$AA$93,6,0)=K69,"СОВПАЛ",VLOOKUP(B69,'[1]Рабочий вариант'!$B$8:$AA$93,6,0))</f>
        <v>СОВПАЛ</v>
      </c>
      <c r="M69" s="27">
        <v>89</v>
      </c>
      <c r="N69" s="27" t="str">
        <f>IF(VLOOKUP(B69,'[1]Рабочий вариант'!$B$8:$AA$93,7,0)=M69,"СОВПАЛ",VLOOKUP(B69,'[1]Рабочий вариант'!$B$8:$AA$93,7,0))</f>
        <v>СОВПАЛ</v>
      </c>
      <c r="O69" s="27">
        <v>94</v>
      </c>
      <c r="P69" s="27" t="str">
        <f>IF(VLOOKUP(B69,'[1]Рабочий вариант'!$B$8:$AA$93,8,0)=O69,"СОВПАЛ",VLOOKUP(B69,'[1]Рабочий вариант'!$B$8:$AA$93,8,0))</f>
        <v>СОВПАЛ</v>
      </c>
      <c r="Q69" s="27" t="s">
        <v>89</v>
      </c>
      <c r="R69" s="27" t="str">
        <f>IF(VLOOKUP(B69,'[1]Рабочий вариант'!$B$8:$AA$93,9,0)=Q69,"СОВПАЛ",VLOOKUP(B69,'[1]Рабочий вариант'!$B$8:$AA$93,9,0))</f>
        <v>нет</v>
      </c>
      <c r="S69" s="27" t="s">
        <v>89</v>
      </c>
      <c r="T69" s="27" t="str">
        <f>IF(VLOOKUP(B69,'[1]Рабочий вариант'!$B$8:$AA$93,10,0)=S69,"СОВПАЛ",VLOOKUP(B69,'[1]Рабочий вариант'!$B$8:$AA$93,10,0))</f>
        <v>нет</v>
      </c>
      <c r="U69" s="27" t="s">
        <v>89</v>
      </c>
      <c r="V69" s="27" t="str">
        <f>IF(VLOOKUP(B69,'[1]Рабочий вариант'!$B$8:$AA$93,11,0)=U69,"СОВПАЛ",VLOOKUP(B69,'[1]Рабочий вариант'!$B$8:$AA$93,11,0))</f>
        <v>нет</v>
      </c>
      <c r="W69" s="21">
        <v>65</v>
      </c>
      <c r="X69" s="21" t="str">
        <f>IF(VLOOKUP(B69,'[1]Рабочий вариант'!$B$8:$AA$93,12,0)=W69,"СОВПАЛ",VLOOKUP(B69,'[1]Рабочий вариант'!$B$8:$AA$93,12,0))</f>
        <v>СОВПАЛ</v>
      </c>
      <c r="Y69" s="21">
        <v>70</v>
      </c>
      <c r="Z69" s="21" t="str">
        <f>IF(VLOOKUP(B69,'[1]Рабочий вариант'!$B$8:$AA$93,13,0)=Y69,"СОВПАЛ",VLOOKUP(B69,'[1]Рабочий вариант'!$B$8:$AA$93,13,0))</f>
        <v>СОВПАЛ</v>
      </c>
      <c r="AA69" s="21">
        <v>75</v>
      </c>
      <c r="AB69" s="21" t="str">
        <f>IF(VLOOKUP(B69,'[1]Рабочий вариант'!$B$8:$AA$93,14,0)=AA69,"СОВПАЛ",VLOOKUP(B69,'[1]Рабочий вариант'!$B$8:$AA$93,14,0))</f>
        <v>СОВПАЛ</v>
      </c>
      <c r="AC69" s="26" t="s">
        <v>89</v>
      </c>
      <c r="AD69" s="21" t="str">
        <f>IF(VLOOKUP(B69,'[1]Рабочий вариант'!$B$8:$AA$93,15,0)=AC69,"СОВПАЛ",VLOOKUP(B69,'[1]Рабочий вариант'!$B$8:$AA$93,15,0))</f>
        <v>нет</v>
      </c>
      <c r="AE69" s="26" t="s">
        <v>89</v>
      </c>
      <c r="AF69" s="21" t="str">
        <f>IF(VLOOKUP(B69,'[1]Рабочий вариант'!$B$8:$AA$93,16,0)=AE69,"СОВПАЛ",VLOOKUP(B69,'[1]Рабочий вариант'!$B$8:$AA$93,16,0))</f>
        <v>нет</v>
      </c>
      <c r="AG69" s="26" t="s">
        <v>89</v>
      </c>
      <c r="AH69" s="21" t="str">
        <f>IF(VLOOKUP(B69,'[1]Рабочий вариант'!$B$8:$AA$93,17,0)=AG69,"СОВПАЛ",VLOOKUP(B69,'[1]Рабочий вариант'!$B$8:$AA$93,17,0))</f>
        <v>нет</v>
      </c>
      <c r="AI69" s="21">
        <v>97</v>
      </c>
      <c r="AJ69" s="21" t="str">
        <f>IF(VLOOKUP(B69,'[1]Рабочий вариант'!$B$8:$AA$93,18,0)=AI69,"СОВПАЛ",VLOOKUP(B69,'[1]Рабочий вариант'!$B$8:$AA$93,18,0))</f>
        <v>СОВПАЛ</v>
      </c>
      <c r="AK69" s="21">
        <v>97</v>
      </c>
      <c r="AL69" s="21" t="str">
        <f>IF(VLOOKUP(B69,'[1]Рабочий вариант'!$B$8:$AA$93,19,0)=AK69,"СОВПАЛ",VLOOKUP(B69,'[1]Рабочий вариант'!$B$8:$AA$93,19,0))</f>
        <v>СОВПАЛ</v>
      </c>
      <c r="AM69" s="21">
        <v>98</v>
      </c>
      <c r="AN69" s="21" t="str">
        <f>IF(VLOOKUP(B69,'[1]Рабочий вариант'!$B$8:$AA$93,20,0)=AM69,"СОВПАЛ",VLOOKUP(B69,'[1]Рабочий вариант'!$B$8:$AA$93,20,0))</f>
        <v>СОВПАЛ</v>
      </c>
      <c r="AO69" s="26" t="s">
        <v>89</v>
      </c>
      <c r="AP69" s="21" t="str">
        <f>IF(VLOOKUP(B69,'[1]Рабочий вариант'!$B$8:$AA$93,21,0)=AO69,"СОВПАЛ",VLOOKUP(B69,'[1]Рабочий вариант'!$B$8:$AA$93,21,0))</f>
        <v>нет</v>
      </c>
      <c r="AQ69" s="26" t="s">
        <v>89</v>
      </c>
      <c r="AR69" s="21" t="str">
        <f>IF(VLOOKUP(B69,'[1]Рабочий вариант'!$B$8:$AA$93,22,0)=AQ69,"СОВПАЛ",VLOOKUP(B69,'[1]Рабочий вариант'!$B$8:$AA$93,22,0))</f>
        <v>нет</v>
      </c>
      <c r="AS69" s="26" t="s">
        <v>89</v>
      </c>
      <c r="AT69" s="21" t="str">
        <f>IF(VLOOKUP(B69,'[1]Рабочий вариант'!$B$8:$AA$93,23,0)=AS69,"СОВПАЛ",VLOOKUP(B69,'[1]Рабочий вариант'!$B$8:$AA$93,23,0))</f>
        <v>нет</v>
      </c>
      <c r="AU69" s="21">
        <v>72</v>
      </c>
      <c r="AV69" s="21" t="str">
        <f>IF(VLOOKUP(B69,'[1]Рабочий вариант'!$B$8:$AA$93,24,0)=AU69,"СОВПАЛ",VLOOKUP(B69,'[1]Рабочий вариант'!$B$8:$AA$93,24,0))</f>
        <v>СОВПАЛ</v>
      </c>
      <c r="AW69" s="21">
        <v>74</v>
      </c>
      <c r="AX69" s="21" t="str">
        <f>IF(VLOOKUP(B69,'[1]Рабочий вариант'!$B$8:$AA$93,25,0)=AW69,"СОВПАЛ",VLOOKUP(B69,'[1]Рабочий вариант'!$B$8:$AA$93,25,0))</f>
        <v>СОВПАЛ</v>
      </c>
      <c r="AY69" s="21">
        <v>75</v>
      </c>
      <c r="AZ69" s="21" t="str">
        <f>IF(VLOOKUP(B69,'[1]Рабочий вариант'!$B$8:$AA$93,26,0)=AY69,"СОВПАЛ",VLOOKUP(B69,'[1]Рабочий вариант'!$B$8:$AA$93,26,0))</f>
        <v>СОВПАЛ</v>
      </c>
      <c r="BA69" s="52">
        <f t="shared" si="0"/>
        <v>15</v>
      </c>
    </row>
    <row r="70" spans="1:56" ht="18.75">
      <c r="A70" s="11">
        <v>63</v>
      </c>
      <c r="B70" s="12" t="s">
        <v>79</v>
      </c>
      <c r="C70" s="23" t="s">
        <v>85</v>
      </c>
      <c r="D70" s="23" t="str">
        <f>IF(VLOOKUP(B70,'[1]Рабочий вариант'!$B$8:$AA$93,2,0)=C70,"СОВПАЛ",VLOOKUP(B70,'[1]Рабочий вариант'!$B$8:$AA$93,2,0))</f>
        <v>СОВПАЛ</v>
      </c>
      <c r="E70" s="27">
        <v>80</v>
      </c>
      <c r="F70" s="27" t="str">
        <f>IF(VLOOKUP(B70,'[1]Рабочий вариант'!$B$8:$AA$93,3,0)=E70,"СОВПАЛ",VLOOKUP(B70,'[1]Рабочий вариант'!$B$8:$AA$93,3,0))</f>
        <v>СОВПАЛ</v>
      </c>
      <c r="G70" s="27">
        <v>85</v>
      </c>
      <c r="H70" s="27" t="str">
        <f>IF(VLOOKUP(B70,'[1]Рабочий вариант'!$B$8:$AA$93,4,0)=G70,"СОВПАЛ",VLOOKUP(B70,'[1]Рабочий вариант'!$B$8:$AA$93,4,0))</f>
        <v>СОВПАЛ</v>
      </c>
      <c r="I70" s="27">
        <v>90</v>
      </c>
      <c r="J70" s="27" t="str">
        <f>IF(VLOOKUP(B70,'[1]Рабочий вариант'!$B$8:$AA$93,5,0)=I70,"СОВПАЛ",VLOOKUP(B70,'[1]Рабочий вариант'!$B$8:$AA$93,5,0))</f>
        <v>СОВПАЛ</v>
      </c>
      <c r="K70" s="27">
        <v>84</v>
      </c>
      <c r="L70" s="27" t="str">
        <f>IF(VLOOKUP(B70,'[1]Рабочий вариант'!$B$8:$AA$93,6,0)=K70,"СОВПАЛ",VLOOKUP(B70,'[1]Рабочий вариант'!$B$8:$AA$93,6,0))</f>
        <v>СОВПАЛ</v>
      </c>
      <c r="M70" s="27">
        <v>89</v>
      </c>
      <c r="N70" s="27" t="str">
        <f>IF(VLOOKUP(B70,'[1]Рабочий вариант'!$B$8:$AA$93,7,0)=M70,"СОВПАЛ",VLOOKUP(B70,'[1]Рабочий вариант'!$B$8:$AA$93,7,0))</f>
        <v>СОВПАЛ</v>
      </c>
      <c r="O70" s="27">
        <v>94</v>
      </c>
      <c r="P70" s="27" t="str">
        <f>IF(VLOOKUP(B70,'[1]Рабочий вариант'!$B$8:$AA$93,8,0)=O70,"СОВПАЛ",VLOOKUP(B70,'[1]Рабочий вариант'!$B$8:$AA$93,8,0))</f>
        <v>СОВПАЛ</v>
      </c>
      <c r="Q70" s="27">
        <v>75</v>
      </c>
      <c r="R70" s="27" t="str">
        <f>IF(VLOOKUP(B70,'[1]Рабочий вариант'!$B$8:$AA$93,9,0)=Q70,"СОВПАЛ",VLOOKUP(B70,'[1]Рабочий вариант'!$B$8:$AA$93,9,0))</f>
        <v>СОВПАЛ</v>
      </c>
      <c r="S70" s="27">
        <v>85</v>
      </c>
      <c r="T70" s="27" t="str">
        <f>IF(VLOOKUP(B70,'[1]Рабочий вариант'!$B$8:$AA$93,10,0)=S70,"СОВПАЛ",VLOOKUP(B70,'[1]Рабочий вариант'!$B$8:$AA$93,10,0))</f>
        <v>СОВПАЛ</v>
      </c>
      <c r="U70" s="27">
        <v>90</v>
      </c>
      <c r="V70" s="27" t="str">
        <f>IF(VLOOKUP(B70,'[1]Рабочий вариант'!$B$8:$AA$93,11,0)=U70,"СОВПАЛ",VLOOKUP(B70,'[1]Рабочий вариант'!$B$8:$AA$93,11,0))</f>
        <v>СОВПАЛ</v>
      </c>
      <c r="W70" s="21">
        <v>55</v>
      </c>
      <c r="X70" s="21" t="str">
        <f>IF(VLOOKUP(B70,'[1]Рабочий вариант'!$B$8:$AA$93,12,0)=W70,"СОВПАЛ",VLOOKUP(B70,'[1]Рабочий вариант'!$B$8:$AA$93,12,0))</f>
        <v>СОВПАЛ</v>
      </c>
      <c r="Y70" s="21">
        <v>75</v>
      </c>
      <c r="Z70" s="21" t="str">
        <f>IF(VLOOKUP(B70,'[1]Рабочий вариант'!$B$8:$AA$93,13,0)=Y70,"СОВПАЛ",VLOOKUP(B70,'[1]Рабочий вариант'!$B$8:$AA$93,13,0))</f>
        <v>СОВПАЛ</v>
      </c>
      <c r="AA70" s="21">
        <v>85</v>
      </c>
      <c r="AB70" s="21" t="str">
        <f>IF(VLOOKUP(B70,'[1]Рабочий вариант'!$B$8:$AA$93,14,0)=AA70,"СОВПАЛ",VLOOKUP(B70,'[1]Рабочий вариант'!$B$8:$AA$93,14,0))</f>
        <v>СОВПАЛ</v>
      </c>
      <c r="AC70" s="21">
        <v>40.4</v>
      </c>
      <c r="AD70" s="21" t="str">
        <f>IF(VLOOKUP(B70,'[1]Рабочий вариант'!$B$8:$AA$93,15,0)=AC70,"СОВПАЛ",VLOOKUP(B70,'[1]Рабочий вариант'!$B$8:$AA$93,15,0))</f>
        <v>СОВПАЛ</v>
      </c>
      <c r="AE70" s="21">
        <v>40.6</v>
      </c>
      <c r="AF70" s="21" t="str">
        <f>IF(VLOOKUP(B70,'[1]Рабочий вариант'!$B$8:$AA$93,16,0)=AE70,"СОВПАЛ",VLOOKUP(B70,'[1]Рабочий вариант'!$B$8:$AA$93,16,0))</f>
        <v>СОВПАЛ</v>
      </c>
      <c r="AG70" s="21">
        <v>40.799999999999997</v>
      </c>
      <c r="AH70" s="21" t="str">
        <f>IF(VLOOKUP(B70,'[1]Рабочий вариант'!$B$8:$AA$93,17,0)=AG70,"СОВПАЛ",VLOOKUP(B70,'[1]Рабочий вариант'!$B$8:$AA$93,17,0))</f>
        <v>СОВПАЛ</v>
      </c>
      <c r="AI70" s="21">
        <v>70</v>
      </c>
      <c r="AJ70" s="21" t="str">
        <f>IF(VLOOKUP(B70,'[1]Рабочий вариант'!$B$8:$AA$93,18,0)=AI70,"СОВПАЛ",VLOOKUP(B70,'[1]Рабочий вариант'!$B$8:$AA$93,18,0))</f>
        <v>СОВПАЛ</v>
      </c>
      <c r="AK70" s="21">
        <v>75</v>
      </c>
      <c r="AL70" s="21" t="str">
        <f>IF(VLOOKUP(B70,'[1]Рабочий вариант'!$B$8:$AA$93,19,0)=AK70,"СОВПАЛ",VLOOKUP(B70,'[1]Рабочий вариант'!$B$8:$AA$93,19,0))</f>
        <v>СОВПАЛ</v>
      </c>
      <c r="AM70" s="21">
        <v>80</v>
      </c>
      <c r="AN70" s="21" t="str">
        <f>IF(VLOOKUP(B70,'[1]Рабочий вариант'!$B$8:$AA$93,20,0)=AM70,"СОВПАЛ",VLOOKUP(B70,'[1]Рабочий вариант'!$B$8:$AA$93,20,0))</f>
        <v>СОВПАЛ</v>
      </c>
      <c r="AO70" s="21">
        <v>90</v>
      </c>
      <c r="AP70" s="21" t="str">
        <f>IF(VLOOKUP(B70,'[1]Рабочий вариант'!$B$8:$AA$93,21,0)=AO70,"СОВПАЛ",VLOOKUP(B70,'[1]Рабочий вариант'!$B$8:$AA$93,21,0))</f>
        <v>СОВПАЛ</v>
      </c>
      <c r="AQ70" s="21">
        <v>92</v>
      </c>
      <c r="AR70" s="21" t="str">
        <f>IF(VLOOKUP(B70,'[1]Рабочий вариант'!$B$8:$AA$93,22,0)=AQ70,"СОВПАЛ",VLOOKUP(B70,'[1]Рабочий вариант'!$B$8:$AA$93,22,0))</f>
        <v>СОВПАЛ</v>
      </c>
      <c r="AS70" s="21">
        <v>93</v>
      </c>
      <c r="AT70" s="21" t="str">
        <f>IF(VLOOKUP(B70,'[1]Рабочий вариант'!$B$8:$AA$93,23,0)=AS70,"СОВПАЛ",VLOOKUP(B70,'[1]Рабочий вариант'!$B$8:$AA$93,23,0))</f>
        <v>СОВПАЛ</v>
      </c>
      <c r="AU70" s="21">
        <v>94</v>
      </c>
      <c r="AV70" s="21" t="str">
        <f>IF(VLOOKUP(B70,'[1]Рабочий вариант'!$B$8:$AA$93,24,0)=AU70,"СОВПАЛ",VLOOKUP(B70,'[1]Рабочий вариант'!$B$8:$AA$93,24,0))</f>
        <v>СОВПАЛ</v>
      </c>
      <c r="AW70" s="21">
        <v>95</v>
      </c>
      <c r="AX70" s="21" t="str">
        <f>IF(VLOOKUP(B70,'[1]Рабочий вариант'!$B$8:$AA$93,25,0)=AW70,"СОВПАЛ",VLOOKUP(B70,'[1]Рабочий вариант'!$B$8:$AA$93,25,0))</f>
        <v>СОВПАЛ</v>
      </c>
      <c r="AY70" s="21">
        <v>96</v>
      </c>
      <c r="AZ70" s="21" t="str">
        <f>IF(VLOOKUP(B70,'[1]Рабочий вариант'!$B$8:$AA$93,26,0)=AY70,"СОВПАЛ",VLOOKUP(B70,'[1]Рабочий вариант'!$B$8:$AA$93,26,0))</f>
        <v>СОВПАЛ</v>
      </c>
      <c r="BA70" s="52">
        <f t="shared" si="0"/>
        <v>25</v>
      </c>
    </row>
    <row r="71" spans="1:56" ht="18.75">
      <c r="A71" s="13">
        <v>64</v>
      </c>
      <c r="B71" s="14" t="s">
        <v>80</v>
      </c>
      <c r="C71" s="23" t="s">
        <v>85</v>
      </c>
      <c r="D71" s="23" t="str">
        <f>IF(VLOOKUP(B71,'[1]Рабочий вариант'!$B$8:$AA$93,2,0)=C71,"СОВПАЛ",VLOOKUP(B71,'[1]Рабочий вариант'!$B$8:$AA$93,2,0))</f>
        <v>СОВПАЛ</v>
      </c>
      <c r="E71" s="27">
        <v>80</v>
      </c>
      <c r="F71" s="27" t="str">
        <f>IF(VLOOKUP(B71,'[1]Рабочий вариант'!$B$8:$AA$93,3,0)=E71,"СОВПАЛ",VLOOKUP(B71,'[1]Рабочий вариант'!$B$8:$AA$93,3,0))</f>
        <v>СОВПАЛ</v>
      </c>
      <c r="G71" s="27">
        <v>85</v>
      </c>
      <c r="H71" s="27" t="str">
        <f>IF(VLOOKUP(B71,'[1]Рабочий вариант'!$B$8:$AA$93,4,0)=G71,"СОВПАЛ",VLOOKUP(B71,'[1]Рабочий вариант'!$B$8:$AA$93,4,0))</f>
        <v>СОВПАЛ</v>
      </c>
      <c r="I71" s="27">
        <v>90</v>
      </c>
      <c r="J71" s="27" t="str">
        <f>IF(VLOOKUP(B71,'[1]Рабочий вариант'!$B$8:$AA$93,5,0)=I71,"СОВПАЛ",VLOOKUP(B71,'[1]Рабочий вариант'!$B$8:$AA$93,5,0))</f>
        <v>СОВПАЛ</v>
      </c>
      <c r="K71" s="27">
        <v>84</v>
      </c>
      <c r="L71" s="27" t="str">
        <f>IF(VLOOKUP(B71,'[1]Рабочий вариант'!$B$8:$AA$93,6,0)=K71,"СОВПАЛ",VLOOKUP(B71,'[1]Рабочий вариант'!$B$8:$AA$93,6,0))</f>
        <v>СОВПАЛ</v>
      </c>
      <c r="M71" s="27">
        <v>89</v>
      </c>
      <c r="N71" s="27" t="str">
        <f>IF(VLOOKUP(B71,'[1]Рабочий вариант'!$B$8:$AA$93,7,0)=M71,"СОВПАЛ",VLOOKUP(B71,'[1]Рабочий вариант'!$B$8:$AA$93,7,0))</f>
        <v>СОВПАЛ</v>
      </c>
      <c r="O71" s="27">
        <v>94</v>
      </c>
      <c r="P71" s="27" t="str">
        <f>IF(VLOOKUP(B71,'[1]Рабочий вариант'!$B$8:$AA$93,8,0)=O71,"СОВПАЛ",VLOOKUP(B71,'[1]Рабочий вариант'!$B$8:$AA$93,8,0))</f>
        <v>СОВПАЛ</v>
      </c>
      <c r="Q71" s="27">
        <v>84</v>
      </c>
      <c r="R71" s="27" t="str">
        <f>IF(VLOOKUP(B71,'[1]Рабочий вариант'!$B$8:$AA$93,9,0)=Q71,"СОВПАЛ",VLOOKUP(B71,'[1]Рабочий вариант'!$B$8:$AA$93,9,0))</f>
        <v>СОВПАЛ</v>
      </c>
      <c r="S71" s="27">
        <v>100</v>
      </c>
      <c r="T71" s="27" t="str">
        <f>IF(VLOOKUP(B71,'[1]Рабочий вариант'!$B$8:$AA$93,10,0)=S71,"СОВПАЛ",VLOOKUP(B71,'[1]Рабочий вариант'!$B$8:$AA$93,10,0))</f>
        <v>СОВПАЛ</v>
      </c>
      <c r="U71" s="27">
        <v>100</v>
      </c>
      <c r="V71" s="27" t="str">
        <f>IF(VLOOKUP(B71,'[1]Рабочий вариант'!$B$8:$AA$93,11,0)=U71,"СОВПАЛ",VLOOKUP(B71,'[1]Рабочий вариант'!$B$8:$AA$93,11,0))</f>
        <v>СОВПАЛ</v>
      </c>
      <c r="W71" s="21">
        <v>24</v>
      </c>
      <c r="X71" s="21" t="str">
        <f>IF(VLOOKUP(B71,'[1]Рабочий вариант'!$B$8:$AA$93,12,0)=W71,"СОВПАЛ",VLOOKUP(B71,'[1]Рабочий вариант'!$B$8:$AA$93,12,0))</f>
        <v>СОВПАЛ</v>
      </c>
      <c r="Y71" s="21">
        <v>24</v>
      </c>
      <c r="Z71" s="21" t="str">
        <f>IF(VLOOKUP(B71,'[1]Рабочий вариант'!$B$8:$AA$93,13,0)=Y71,"СОВПАЛ",VLOOKUP(B71,'[1]Рабочий вариант'!$B$8:$AA$93,13,0))</f>
        <v>СОВПАЛ</v>
      </c>
      <c r="AA71" s="21">
        <v>24</v>
      </c>
      <c r="AB71" s="21" t="str">
        <f>IF(VLOOKUP(B71,'[1]Рабочий вариант'!$B$8:$AA$93,14,0)=AA71,"СОВПАЛ",VLOOKUP(B71,'[1]Рабочий вариант'!$B$8:$AA$93,14,0))</f>
        <v>СОВПАЛ</v>
      </c>
      <c r="AC71" s="21">
        <v>24.5</v>
      </c>
      <c r="AD71" s="21" t="str">
        <f>IF(VLOOKUP(B71,'[1]Рабочий вариант'!$B$8:$AA$93,15,0)=AC71,"СОВПАЛ",VLOOKUP(B71,'[1]Рабочий вариант'!$B$8:$AA$93,15,0))</f>
        <v>СОВПАЛ</v>
      </c>
      <c r="AE71" s="21">
        <v>24.7</v>
      </c>
      <c r="AF71" s="21" t="str">
        <f>IF(VLOOKUP(B71,'[1]Рабочий вариант'!$B$8:$AA$93,16,0)=AE71,"СОВПАЛ",VLOOKUP(B71,'[1]Рабочий вариант'!$B$8:$AA$93,16,0))</f>
        <v>СОВПАЛ</v>
      </c>
      <c r="AG71" s="21">
        <v>25</v>
      </c>
      <c r="AH71" s="21" t="str">
        <f>IF(VLOOKUP(B71,'[1]Рабочий вариант'!$B$8:$AA$93,17,0)=AG71,"СОВПАЛ",VLOOKUP(B71,'[1]Рабочий вариант'!$B$8:$AA$93,17,0))</f>
        <v>СОВПАЛ</v>
      </c>
      <c r="AI71" s="21">
        <v>40</v>
      </c>
      <c r="AJ71" s="21" t="str">
        <f>IF(VLOOKUP(B71,'[1]Рабочий вариант'!$B$8:$AA$93,18,0)=AI71,"СОВПАЛ",VLOOKUP(B71,'[1]Рабочий вариант'!$B$8:$AA$93,18,0))</f>
        <v>СОВПАЛ</v>
      </c>
      <c r="AK71" s="21">
        <v>50</v>
      </c>
      <c r="AL71" s="21" t="str">
        <f>IF(VLOOKUP(B71,'[1]Рабочий вариант'!$B$8:$AA$93,19,0)=AK71,"СОВПАЛ",VLOOKUP(B71,'[1]Рабочий вариант'!$B$8:$AA$93,19,0))</f>
        <v>СОВПАЛ</v>
      </c>
      <c r="AM71" s="21">
        <v>70</v>
      </c>
      <c r="AN71" s="21" t="str">
        <f>IF(VLOOKUP(B71,'[1]Рабочий вариант'!$B$8:$AA$93,20,0)=AM71,"СОВПАЛ",VLOOKUP(B71,'[1]Рабочий вариант'!$B$8:$AA$93,20,0))</f>
        <v>СОВПАЛ</v>
      </c>
      <c r="AO71" s="21">
        <v>94</v>
      </c>
      <c r="AP71" s="21" t="str">
        <f>IF(VLOOKUP(B71,'[1]Рабочий вариант'!$B$8:$AA$93,21,0)=AO71,"СОВПАЛ",VLOOKUP(B71,'[1]Рабочий вариант'!$B$8:$AA$93,21,0))</f>
        <v>СОВПАЛ</v>
      </c>
      <c r="AQ71" s="21">
        <v>95</v>
      </c>
      <c r="AR71" s="21" t="str">
        <f>IF(VLOOKUP(B71,'[1]Рабочий вариант'!$B$8:$AA$93,22,0)=AQ71,"СОВПАЛ",VLOOKUP(B71,'[1]Рабочий вариант'!$B$8:$AA$93,22,0))</f>
        <v>СОВПАЛ</v>
      </c>
      <c r="AS71" s="21">
        <v>96</v>
      </c>
      <c r="AT71" s="21" t="str">
        <f>IF(VLOOKUP(B71,'[1]Рабочий вариант'!$B$8:$AA$93,23,0)=AS71,"СОВПАЛ",VLOOKUP(B71,'[1]Рабочий вариант'!$B$8:$AA$93,23,0))</f>
        <v>СОВПАЛ</v>
      </c>
      <c r="AU71" s="21">
        <v>50</v>
      </c>
      <c r="AV71" s="21" t="str">
        <f>IF(VLOOKUP(B71,'[1]Рабочий вариант'!$B$8:$AA$93,24,0)=AU71,"СОВПАЛ",VLOOKUP(B71,'[1]Рабочий вариант'!$B$8:$AA$93,24,0))</f>
        <v>СОВПАЛ</v>
      </c>
      <c r="AW71" s="21">
        <v>50</v>
      </c>
      <c r="AX71" s="21" t="str">
        <f>IF(VLOOKUP(B71,'[1]Рабочий вариант'!$B$8:$AA$93,25,0)=AW71,"СОВПАЛ",VLOOKUP(B71,'[1]Рабочий вариант'!$B$8:$AA$93,25,0))</f>
        <v>СОВПАЛ</v>
      </c>
      <c r="AY71" s="21">
        <v>50</v>
      </c>
      <c r="AZ71" s="21" t="str">
        <f>IF(VLOOKUP(B71,'[1]Рабочий вариант'!$B$8:$AA$93,26,0)=AY71,"СОВПАЛ",VLOOKUP(B71,'[1]Рабочий вариант'!$B$8:$AA$93,26,0))</f>
        <v>СОВПАЛ</v>
      </c>
      <c r="BA71" s="52">
        <f t="shared" si="0"/>
        <v>25</v>
      </c>
    </row>
    <row r="72" spans="1:56" ht="18.75">
      <c r="A72" s="11">
        <v>65</v>
      </c>
      <c r="B72" s="14" t="s">
        <v>81</v>
      </c>
      <c r="C72" s="23" t="s">
        <v>85</v>
      </c>
      <c r="D72" s="23" t="str">
        <f>IF(VLOOKUP(B72,'[1]Рабочий вариант'!$B$8:$AA$93,2,0)=C72,"СОВПАЛ",VLOOKUP(B72,'[1]Рабочий вариант'!$B$8:$AA$93,2,0))</f>
        <v>СОВПАЛ</v>
      </c>
      <c r="E72" s="27">
        <v>80</v>
      </c>
      <c r="F72" s="27" t="str">
        <f>IF(VLOOKUP(B72,'[1]Рабочий вариант'!$B$8:$AA$93,3,0)=E72,"СОВПАЛ",VLOOKUP(B72,'[1]Рабочий вариант'!$B$8:$AA$93,3,0))</f>
        <v>СОВПАЛ</v>
      </c>
      <c r="G72" s="27">
        <v>85</v>
      </c>
      <c r="H72" s="27" t="str">
        <f>IF(VLOOKUP(B72,'[1]Рабочий вариант'!$B$8:$AA$93,4,0)=G72,"СОВПАЛ",VLOOKUP(B72,'[1]Рабочий вариант'!$B$8:$AA$93,4,0))</f>
        <v>СОВПАЛ</v>
      </c>
      <c r="I72" s="27">
        <v>90</v>
      </c>
      <c r="J72" s="27" t="str">
        <f>IF(VLOOKUP(B72,'[1]Рабочий вариант'!$B$8:$AA$93,5,0)=I72,"СОВПАЛ",VLOOKUP(B72,'[1]Рабочий вариант'!$B$8:$AA$93,5,0))</f>
        <v>СОВПАЛ</v>
      </c>
      <c r="K72" s="27">
        <v>84</v>
      </c>
      <c r="L72" s="27" t="str">
        <f>IF(VLOOKUP(B72,'[1]Рабочий вариант'!$B$8:$AA$93,6,0)=K72,"СОВПАЛ",VLOOKUP(B72,'[1]Рабочий вариант'!$B$8:$AA$93,6,0))</f>
        <v>СОВПАЛ</v>
      </c>
      <c r="M72" s="27">
        <v>89</v>
      </c>
      <c r="N72" s="27" t="str">
        <f>IF(VLOOKUP(B72,'[1]Рабочий вариант'!$B$8:$AA$93,7,0)=M72,"СОВПАЛ",VLOOKUP(B72,'[1]Рабочий вариант'!$B$8:$AA$93,7,0))</f>
        <v>СОВПАЛ</v>
      </c>
      <c r="O72" s="27">
        <v>94</v>
      </c>
      <c r="P72" s="27" t="str">
        <f>IF(VLOOKUP(B72,'[1]Рабочий вариант'!$B$8:$AA$93,8,0)=O72,"СОВПАЛ",VLOOKUP(B72,'[1]Рабочий вариант'!$B$8:$AA$93,8,0))</f>
        <v>СОВПАЛ</v>
      </c>
      <c r="Q72" s="27">
        <v>84</v>
      </c>
      <c r="R72" s="27" t="str">
        <f>IF(VLOOKUP(B72,'[1]Рабочий вариант'!$B$8:$AA$93,9,0)=Q72,"СОВПАЛ",VLOOKUP(B72,'[1]Рабочий вариант'!$B$8:$AA$93,9,0))</f>
        <v>СОВПАЛ</v>
      </c>
      <c r="S72" s="27">
        <v>100</v>
      </c>
      <c r="T72" s="27" t="str">
        <f>IF(VLOOKUP(B72,'[1]Рабочий вариант'!$B$8:$AA$93,10,0)=S72,"СОВПАЛ",VLOOKUP(B72,'[1]Рабочий вариант'!$B$8:$AA$93,10,0))</f>
        <v>СОВПАЛ</v>
      </c>
      <c r="U72" s="27">
        <v>100</v>
      </c>
      <c r="V72" s="27" t="str">
        <f>IF(VLOOKUP(B72,'[1]Рабочий вариант'!$B$8:$AA$93,11,0)=U72,"СОВПАЛ",VLOOKUP(B72,'[1]Рабочий вариант'!$B$8:$AA$93,11,0))</f>
        <v>СОВПАЛ</v>
      </c>
      <c r="W72" s="21">
        <v>42</v>
      </c>
      <c r="X72" s="21" t="str">
        <f>IF(VLOOKUP(B72,'[1]Рабочий вариант'!$B$8:$AA$93,12,0)=W72,"СОВПАЛ",VLOOKUP(B72,'[1]Рабочий вариант'!$B$8:$AA$93,12,0))</f>
        <v>СОВПАЛ</v>
      </c>
      <c r="Y72" s="21">
        <v>62</v>
      </c>
      <c r="Z72" s="21" t="str">
        <f>IF(VLOOKUP(B72,'[1]Рабочий вариант'!$B$8:$AA$93,13,0)=Y72,"СОВПАЛ",VLOOKUP(B72,'[1]Рабочий вариант'!$B$8:$AA$93,13,0))</f>
        <v>СОВПАЛ</v>
      </c>
      <c r="AA72" s="21">
        <v>72</v>
      </c>
      <c r="AB72" s="21" t="str">
        <f>IF(VLOOKUP(B72,'[1]Рабочий вариант'!$B$8:$AA$93,14,0)=AA72,"СОВПАЛ",VLOOKUP(B72,'[1]Рабочий вариант'!$B$8:$AA$93,14,0))</f>
        <v>СОВПАЛ</v>
      </c>
      <c r="AC72" s="21">
        <v>40.4</v>
      </c>
      <c r="AD72" s="21" t="str">
        <f>IF(VLOOKUP(B72,'[1]Рабочий вариант'!$B$8:$AA$93,15,0)=AC72,"СОВПАЛ",VLOOKUP(B72,'[1]Рабочий вариант'!$B$8:$AA$93,15,0))</f>
        <v>СОВПАЛ</v>
      </c>
      <c r="AE72" s="21">
        <v>40.6</v>
      </c>
      <c r="AF72" s="21" t="str">
        <f>IF(VLOOKUP(B72,'[1]Рабочий вариант'!$B$8:$AA$93,16,0)=AE72,"СОВПАЛ",VLOOKUP(B72,'[1]Рабочий вариант'!$B$8:$AA$93,16,0))</f>
        <v>СОВПАЛ</v>
      </c>
      <c r="AG72" s="21">
        <v>40.799999999999997</v>
      </c>
      <c r="AH72" s="21" t="str">
        <f>IF(VLOOKUP(B72,'[1]Рабочий вариант'!$B$8:$AA$93,17,0)=AG72,"СОВПАЛ",VLOOKUP(B72,'[1]Рабочий вариант'!$B$8:$AA$93,17,0))</f>
        <v>СОВПАЛ</v>
      </c>
      <c r="AI72" s="21">
        <v>40</v>
      </c>
      <c r="AJ72" s="21" t="str">
        <f>IF(VLOOKUP(B72,'[1]Рабочий вариант'!$B$8:$AA$93,18,0)=AI72,"СОВПАЛ",VLOOKUP(B72,'[1]Рабочий вариант'!$B$8:$AA$93,18,0))</f>
        <v>СОВПАЛ</v>
      </c>
      <c r="AK72" s="21">
        <v>50</v>
      </c>
      <c r="AL72" s="21" t="str">
        <f>IF(VLOOKUP(B72,'[1]Рабочий вариант'!$B$8:$AA$93,19,0)=AK72,"СОВПАЛ",VLOOKUP(B72,'[1]Рабочий вариант'!$B$8:$AA$93,19,0))</f>
        <v>СОВПАЛ</v>
      </c>
      <c r="AM72" s="21">
        <v>70</v>
      </c>
      <c r="AN72" s="21" t="str">
        <f>IF(VLOOKUP(B72,'[1]Рабочий вариант'!$B$8:$AA$93,20,0)=AM72,"СОВПАЛ",VLOOKUP(B72,'[1]Рабочий вариант'!$B$8:$AA$93,20,0))</f>
        <v>СОВПАЛ</v>
      </c>
      <c r="AO72" s="21">
        <v>85</v>
      </c>
      <c r="AP72" s="21" t="str">
        <f>IF(VLOOKUP(B72,'[1]Рабочий вариант'!$B$8:$AA$93,21,0)=AO72,"СОВПАЛ",VLOOKUP(B72,'[1]Рабочий вариант'!$B$8:$AA$93,21,0))</f>
        <v>СОВПАЛ</v>
      </c>
      <c r="AQ72" s="21">
        <v>90</v>
      </c>
      <c r="AR72" s="21" t="str">
        <f>IF(VLOOKUP(B72,'[1]Рабочий вариант'!$B$8:$AA$93,22,0)=AQ72,"СОВПАЛ",VLOOKUP(B72,'[1]Рабочий вариант'!$B$8:$AA$93,22,0))</f>
        <v>СОВПАЛ</v>
      </c>
      <c r="AS72" s="21">
        <v>90</v>
      </c>
      <c r="AT72" s="21" t="str">
        <f>IF(VLOOKUP(B72,'[1]Рабочий вариант'!$B$8:$AA$93,23,0)=AS72,"СОВПАЛ",VLOOKUP(B72,'[1]Рабочий вариант'!$B$8:$AA$93,23,0))</f>
        <v>СОВПАЛ</v>
      </c>
      <c r="AU72" s="21">
        <v>52</v>
      </c>
      <c r="AV72" s="21" t="str">
        <f>IF(VLOOKUP(B72,'[1]Рабочий вариант'!$B$8:$AA$93,24,0)=AU72,"СОВПАЛ",VLOOKUP(B72,'[1]Рабочий вариант'!$B$8:$AA$93,24,0))</f>
        <v>СОВПАЛ</v>
      </c>
      <c r="AW72" s="21">
        <v>68</v>
      </c>
      <c r="AX72" s="21" t="str">
        <f>IF(VLOOKUP(B72,'[1]Рабочий вариант'!$B$8:$AA$93,25,0)=AW72,"СОВПАЛ",VLOOKUP(B72,'[1]Рабочий вариант'!$B$8:$AA$93,25,0))</f>
        <v>СОВПАЛ</v>
      </c>
      <c r="AY72" s="21">
        <v>84</v>
      </c>
      <c r="AZ72" s="21" t="str">
        <f>IF(VLOOKUP(B72,'[1]Рабочий вариант'!$B$8:$AA$93,26,0)=AY72,"СОВПАЛ",VLOOKUP(B72,'[1]Рабочий вариант'!$B$8:$AA$93,26,0))</f>
        <v>СОВПАЛ</v>
      </c>
      <c r="BA72" s="52">
        <f t="shared" ref="BA72:BA74" si="1">COUNTIF(D72:AZ72,"СОВПАЛ")</f>
        <v>25</v>
      </c>
    </row>
    <row r="73" spans="1:56" ht="18.75">
      <c r="A73" s="13">
        <v>66</v>
      </c>
      <c r="B73" s="12" t="s">
        <v>82</v>
      </c>
      <c r="C73" s="23" t="s">
        <v>85</v>
      </c>
      <c r="D73" s="23" t="e">
        <f>IF(VLOOKUP(B73,'[1]Рабочий вариант'!$B$8:$AA$93,2,0)=C73,"СОВПАЛ",VLOOKUP(B73,'[1]Рабочий вариант'!$B$8:$AA$93,2,0))</f>
        <v>#N/A</v>
      </c>
      <c r="E73" s="27">
        <v>80</v>
      </c>
      <c r="F73" s="27" t="e">
        <f>IF(VLOOKUP(B73,'[1]Рабочий вариант'!$B$8:$AA$93,3,0)=E73,"СОВПАЛ",VLOOKUP(B73,'[1]Рабочий вариант'!$B$8:$AA$93,3,0))</f>
        <v>#N/A</v>
      </c>
      <c r="G73" s="27">
        <v>85</v>
      </c>
      <c r="H73" s="27" t="e">
        <f>IF(VLOOKUP(B73,'[1]Рабочий вариант'!$B$8:$AA$93,4,0)=G73,"СОВПАЛ",VLOOKUP(B73,'[1]Рабочий вариант'!$B$8:$AA$93,4,0))</f>
        <v>#N/A</v>
      </c>
      <c r="I73" s="27">
        <v>90</v>
      </c>
      <c r="J73" s="27" t="e">
        <f>IF(VLOOKUP(B73,'[1]Рабочий вариант'!$B$8:$AA$93,5,0)=I73,"СОВПАЛ",VLOOKUP(B73,'[1]Рабочий вариант'!$B$8:$AA$93,5,0))</f>
        <v>#N/A</v>
      </c>
      <c r="K73" s="27">
        <v>84</v>
      </c>
      <c r="L73" s="27" t="e">
        <f>IF(VLOOKUP(B73,'[1]Рабочий вариант'!$B$8:$AA$93,6,0)=K73,"СОВПАЛ",VLOOKUP(B73,'[1]Рабочий вариант'!$B$8:$AA$93,6,0))</f>
        <v>#N/A</v>
      </c>
      <c r="M73" s="27">
        <v>89</v>
      </c>
      <c r="N73" s="27" t="e">
        <f>IF(VLOOKUP(B73,'[1]Рабочий вариант'!$B$8:$AA$93,7,0)=M73,"СОВПАЛ",VLOOKUP(B73,'[1]Рабочий вариант'!$B$8:$AA$93,7,0))</f>
        <v>#N/A</v>
      </c>
      <c r="O73" s="27">
        <v>94</v>
      </c>
      <c r="P73" s="27" t="e">
        <f>IF(VLOOKUP(B73,'[1]Рабочий вариант'!$B$8:$AA$93,8,0)=O73,"СОВПАЛ",VLOOKUP(B73,'[1]Рабочий вариант'!$B$8:$AA$93,8,0))</f>
        <v>#N/A</v>
      </c>
      <c r="Q73" s="27">
        <v>100</v>
      </c>
      <c r="R73" s="27" t="e">
        <f>IF(VLOOKUP(B73,'[1]Рабочий вариант'!$B$8:$AA$93,9,0)=Q73,"СОВПАЛ",VLOOKUP(B73,'[1]Рабочий вариант'!$B$8:$AA$93,9,0))</f>
        <v>#N/A</v>
      </c>
      <c r="S73" s="27">
        <v>100</v>
      </c>
      <c r="T73" s="27" t="e">
        <f>IF(VLOOKUP(B73,'[1]Рабочий вариант'!$B$8:$AA$93,10,0)=S73,"СОВПАЛ",VLOOKUP(B73,'[1]Рабочий вариант'!$B$8:$AA$93,10,0))</f>
        <v>#N/A</v>
      </c>
      <c r="U73" s="27">
        <v>100</v>
      </c>
      <c r="V73" s="27" t="e">
        <f>IF(VLOOKUP(B73,'[1]Рабочий вариант'!$B$8:$AA$93,11,0)=U73,"СОВПАЛ",VLOOKUP(B73,'[1]Рабочий вариант'!$B$8:$AA$93,11,0))</f>
        <v>#N/A</v>
      </c>
      <c r="W73" s="21">
        <v>22</v>
      </c>
      <c r="X73" s="21" t="e">
        <f>IF(VLOOKUP(B73,'[1]Рабочий вариант'!$B$8:$AA$93,12,0)=W73,"СОВПАЛ",VLOOKUP(B73,'[1]Рабочий вариант'!$B$8:$AA$93,12,0))</f>
        <v>#N/A</v>
      </c>
      <c r="Y73" s="21">
        <v>22</v>
      </c>
      <c r="Z73" s="21" t="e">
        <f>IF(VLOOKUP(B73,'[1]Рабочий вариант'!$B$8:$AA$93,13,0)=Y73,"СОВПАЛ",VLOOKUP(B73,'[1]Рабочий вариант'!$B$8:$AA$93,13,0))</f>
        <v>#N/A</v>
      </c>
      <c r="AA73" s="21">
        <v>22</v>
      </c>
      <c r="AB73" s="21" t="e">
        <f>IF(VLOOKUP(B73,'[1]Рабочий вариант'!$B$8:$AA$93,14,0)=AA73,"СОВПАЛ",VLOOKUP(B73,'[1]Рабочий вариант'!$B$8:$AA$93,14,0))</f>
        <v>#N/A</v>
      </c>
      <c r="AC73" s="21">
        <v>40.4</v>
      </c>
      <c r="AD73" s="21" t="e">
        <f>IF(VLOOKUP(B73,'[1]Рабочий вариант'!$B$8:$AA$93,15,0)=AC73,"СОВПАЛ",VLOOKUP(B73,'[1]Рабочий вариант'!$B$8:$AA$93,15,0))</f>
        <v>#N/A</v>
      </c>
      <c r="AE73" s="21">
        <v>40.6</v>
      </c>
      <c r="AF73" s="21" t="e">
        <f>IF(VLOOKUP(B73,'[1]Рабочий вариант'!$B$8:$AA$93,16,0)=AE73,"СОВПАЛ",VLOOKUP(B73,'[1]Рабочий вариант'!$B$8:$AA$93,16,0))</f>
        <v>#N/A</v>
      </c>
      <c r="AG73" s="21">
        <v>40.799999999999997</v>
      </c>
      <c r="AH73" s="21" t="e">
        <f>IF(VLOOKUP(B73,'[1]Рабочий вариант'!$B$8:$AA$93,17,0)=AG73,"СОВПАЛ",VLOOKUP(B73,'[1]Рабочий вариант'!$B$8:$AA$93,17,0))</f>
        <v>#N/A</v>
      </c>
      <c r="AI73" s="21">
        <v>70</v>
      </c>
      <c r="AJ73" s="21" t="e">
        <f>IF(VLOOKUP(B73,'[1]Рабочий вариант'!$B$8:$AA$93,18,0)=AI73,"СОВПАЛ",VLOOKUP(B73,'[1]Рабочий вариант'!$B$8:$AA$93,18,0))</f>
        <v>#N/A</v>
      </c>
      <c r="AK73" s="21">
        <v>70.5</v>
      </c>
      <c r="AL73" s="21" t="e">
        <f>IF(VLOOKUP(B73,'[1]Рабочий вариант'!$B$8:$AA$93,19,0)=AK73,"СОВПАЛ",VLOOKUP(B73,'[1]Рабочий вариант'!$B$8:$AA$93,19,0))</f>
        <v>#N/A</v>
      </c>
      <c r="AM73" s="21">
        <v>71</v>
      </c>
      <c r="AN73" s="21" t="e">
        <f>IF(VLOOKUP(B73,'[1]Рабочий вариант'!$B$8:$AA$93,20,0)=AM73,"СОВПАЛ",VLOOKUP(B73,'[1]Рабочий вариант'!$B$8:$AA$93,20,0))</f>
        <v>#N/A</v>
      </c>
      <c r="AO73" s="21">
        <v>98</v>
      </c>
      <c r="AP73" s="21" t="e">
        <f>IF(VLOOKUP(B73,'[1]Рабочий вариант'!$B$8:$AA$93,21,0)=AO73,"СОВПАЛ",VLOOKUP(B73,'[1]Рабочий вариант'!$B$8:$AA$93,21,0))</f>
        <v>#N/A</v>
      </c>
      <c r="AQ73" s="21">
        <v>98.5</v>
      </c>
      <c r="AR73" s="21" t="e">
        <f>IF(VLOOKUP(B73,'[1]Рабочий вариант'!$B$8:$AA$93,22,0)=AQ73,"СОВПАЛ",VLOOKUP(B73,'[1]Рабочий вариант'!$B$8:$AA$93,22,0))</f>
        <v>#N/A</v>
      </c>
      <c r="AS73" s="21">
        <v>99</v>
      </c>
      <c r="AT73" s="21" t="e">
        <f>IF(VLOOKUP(B73,'[1]Рабочий вариант'!$B$8:$AA$93,23,0)=AS73,"СОВПАЛ",VLOOKUP(B73,'[1]Рабочий вариант'!$B$8:$AA$93,23,0))</f>
        <v>#N/A</v>
      </c>
      <c r="AU73" s="21">
        <v>46</v>
      </c>
      <c r="AV73" s="21" t="e">
        <f>IF(VLOOKUP(B73,'[1]Рабочий вариант'!$B$8:$AA$93,24,0)=AU73,"СОВПАЛ",VLOOKUP(B73,'[1]Рабочий вариант'!$B$8:$AA$93,24,0))</f>
        <v>#N/A</v>
      </c>
      <c r="AW73" s="21">
        <v>47</v>
      </c>
      <c r="AX73" s="21" t="e">
        <f>IF(VLOOKUP(B73,'[1]Рабочий вариант'!$B$8:$AA$93,25,0)=AW73,"СОВПАЛ",VLOOKUP(B73,'[1]Рабочий вариант'!$B$8:$AA$93,25,0))</f>
        <v>#N/A</v>
      </c>
      <c r="AY73" s="21">
        <v>48</v>
      </c>
      <c r="AZ73" s="21" t="e">
        <f>IF(VLOOKUP(B73,'[1]Рабочий вариант'!$B$8:$AA$93,26,0)=AY73,"СОВПАЛ",VLOOKUP(B73,'[1]Рабочий вариант'!$B$8:$AA$93,26,0))</f>
        <v>#N/A</v>
      </c>
      <c r="BA73" s="52">
        <f t="shared" si="1"/>
        <v>0</v>
      </c>
    </row>
    <row r="74" spans="1:56" ht="30">
      <c r="A74" s="11">
        <v>67</v>
      </c>
      <c r="B74" s="14" t="s">
        <v>83</v>
      </c>
      <c r="C74" s="23" t="s">
        <v>85</v>
      </c>
      <c r="D74" s="23" t="e">
        <f>IF(VLOOKUP(B74,'[1]Рабочий вариант'!$B$8:$AA$93,2,0)=C74,"СОВПАЛ",VLOOKUP(B74,'[1]Рабочий вариант'!$B$8:$AA$93,2,0))</f>
        <v>#N/A</v>
      </c>
      <c r="E74" s="27">
        <v>98.5</v>
      </c>
      <c r="F74" s="27" t="e">
        <f>IF(VLOOKUP(B74,'[1]Рабочий вариант'!$B$8:$AA$93,3,0)=E74,"СОВПАЛ",VLOOKUP(B74,'[1]Рабочий вариант'!$B$8:$AA$93,3,0))</f>
        <v>#N/A</v>
      </c>
      <c r="G74" s="27">
        <v>98.5</v>
      </c>
      <c r="H74" s="27" t="e">
        <f>IF(VLOOKUP(B74,'[1]Рабочий вариант'!$B$8:$AA$93,4,0)=G74,"СОВПАЛ",VLOOKUP(B74,'[1]Рабочий вариант'!$B$8:$AA$93,4,0))</f>
        <v>#N/A</v>
      </c>
      <c r="I74" s="27">
        <v>98.5</v>
      </c>
      <c r="J74" s="27" t="e">
        <f>IF(VLOOKUP(B74,'[1]Рабочий вариант'!$B$8:$AA$93,5,0)=I74,"СОВПАЛ",VLOOKUP(B74,'[1]Рабочий вариант'!$B$8:$AA$93,5,0))</f>
        <v>#N/A</v>
      </c>
      <c r="K74" s="27">
        <v>100</v>
      </c>
      <c r="L74" s="27" t="e">
        <f>IF(VLOOKUP(B74,'[1]Рабочий вариант'!$B$8:$AA$93,6,0)=K74,"СОВПАЛ",VLOOKUP(B74,'[1]Рабочий вариант'!$B$8:$AA$93,6,0))</f>
        <v>#N/A</v>
      </c>
      <c r="M74" s="27">
        <v>100</v>
      </c>
      <c r="N74" s="27" t="e">
        <f>IF(VLOOKUP(B74,'[1]Рабочий вариант'!$B$8:$AA$93,7,0)=M74,"СОВПАЛ",VLOOKUP(B74,'[1]Рабочий вариант'!$B$8:$AA$93,7,0))</f>
        <v>#N/A</v>
      </c>
      <c r="O74" s="27">
        <v>100</v>
      </c>
      <c r="P74" s="27" t="e">
        <f>IF(VLOOKUP(B74,'[1]Рабочий вариант'!$B$8:$AA$93,8,0)=O74,"СОВПАЛ",VLOOKUP(B74,'[1]Рабочий вариант'!$B$8:$AA$93,8,0))</f>
        <v>#N/A</v>
      </c>
      <c r="Q74" s="27">
        <v>70</v>
      </c>
      <c r="R74" s="27" t="e">
        <f>IF(VLOOKUP(B74,'[1]Рабочий вариант'!$B$8:$AA$93,9,0)=Q74,"СОВПАЛ",VLOOKUP(B74,'[1]Рабочий вариант'!$B$8:$AA$93,9,0))</f>
        <v>#N/A</v>
      </c>
      <c r="S74" s="27">
        <v>71</v>
      </c>
      <c r="T74" s="27" t="e">
        <f>IF(VLOOKUP(B74,'[1]Рабочий вариант'!$B$8:$AA$93,10,0)=S74,"СОВПАЛ",VLOOKUP(B74,'[1]Рабочий вариант'!$B$8:$AA$93,10,0))</f>
        <v>#N/A</v>
      </c>
      <c r="U74" s="27">
        <v>72</v>
      </c>
      <c r="V74" s="27" t="e">
        <f>IF(VLOOKUP(B74,'[1]Рабочий вариант'!$B$8:$AA$93,11,0)=U74,"СОВПАЛ",VLOOKUP(B74,'[1]Рабочий вариант'!$B$8:$AA$93,11,0))</f>
        <v>#N/A</v>
      </c>
      <c r="W74" s="21">
        <v>250</v>
      </c>
      <c r="X74" s="21" t="e">
        <f>IF(VLOOKUP(B74,'[1]Рабочий вариант'!$B$8:$AA$93,12,0)=W74,"СОВПАЛ",VLOOKUP(B74,'[1]Рабочий вариант'!$B$8:$AA$93,12,0))</f>
        <v>#N/A</v>
      </c>
      <c r="Y74" s="21">
        <v>300</v>
      </c>
      <c r="Z74" s="21" t="e">
        <f>IF(VLOOKUP(B74,'[1]Рабочий вариант'!$B$8:$AA$93,13,0)=Y74,"СОВПАЛ",VLOOKUP(B74,'[1]Рабочий вариант'!$B$8:$AA$93,13,0))</f>
        <v>#N/A</v>
      </c>
      <c r="AA74" s="21">
        <v>350</v>
      </c>
      <c r="AB74" s="21" t="e">
        <f>IF(VLOOKUP(B74,'[1]Рабочий вариант'!$B$8:$AA$93,14,0)=AA74,"СОВПАЛ",VLOOKUP(B74,'[1]Рабочий вариант'!$B$8:$AA$93,14,0))</f>
        <v>#N/A</v>
      </c>
      <c r="AC74" s="21">
        <v>35</v>
      </c>
      <c r="AD74" s="21" t="e">
        <f>IF(VLOOKUP(B74,'[1]Рабочий вариант'!$B$8:$AA$93,15,0)=AC74,"СОВПАЛ",VLOOKUP(B74,'[1]Рабочий вариант'!$B$8:$AA$93,15,0))</f>
        <v>#N/A</v>
      </c>
      <c r="AE74" s="21">
        <v>35.5</v>
      </c>
      <c r="AF74" s="21" t="e">
        <f>IF(VLOOKUP(B74,'[1]Рабочий вариант'!$B$8:$AA$93,16,0)=AE74,"СОВПАЛ",VLOOKUP(B74,'[1]Рабочий вариант'!$B$8:$AA$93,16,0))</f>
        <v>#N/A</v>
      </c>
      <c r="AG74" s="21">
        <v>36</v>
      </c>
      <c r="AH74" s="21" t="e">
        <f>IF(VLOOKUP(B74,'[1]Рабочий вариант'!$B$8:$AA$93,17,0)=AG74,"СОВПАЛ",VLOOKUP(B74,'[1]Рабочий вариант'!$B$8:$AA$93,17,0))</f>
        <v>#N/A</v>
      </c>
      <c r="AI74" s="21">
        <v>95</v>
      </c>
      <c r="AJ74" s="21" t="e">
        <f>IF(VLOOKUP(B74,'[1]Рабочий вариант'!$B$8:$AA$93,18,0)=AI74,"СОВПАЛ",VLOOKUP(B74,'[1]Рабочий вариант'!$B$8:$AA$93,18,0))</f>
        <v>#N/A</v>
      </c>
      <c r="AK74" s="21">
        <v>95.2</v>
      </c>
      <c r="AL74" s="21" t="e">
        <f>IF(VLOOKUP(B74,'[1]Рабочий вариант'!$B$8:$AA$93,19,0)=AK74,"СОВПАЛ",VLOOKUP(B74,'[1]Рабочий вариант'!$B$8:$AA$93,19,0))</f>
        <v>#N/A</v>
      </c>
      <c r="AM74" s="21">
        <v>95.2</v>
      </c>
      <c r="AN74" s="21" t="e">
        <f>IF(VLOOKUP(B74,'[1]Рабочий вариант'!$B$8:$AA$93,20,0)=AM74,"СОВПАЛ",VLOOKUP(B74,'[1]Рабочий вариант'!$B$8:$AA$93,20,0))</f>
        <v>#N/A</v>
      </c>
      <c r="AO74" s="21">
        <v>100</v>
      </c>
      <c r="AP74" s="21" t="e">
        <f>IF(VLOOKUP(B74,'[1]Рабочий вариант'!$B$8:$AA$93,21,0)=AO74,"СОВПАЛ",VLOOKUP(B74,'[1]Рабочий вариант'!$B$8:$AA$93,21,0))</f>
        <v>#N/A</v>
      </c>
      <c r="AQ74" s="21">
        <v>100</v>
      </c>
      <c r="AR74" s="21" t="e">
        <f>IF(VLOOKUP(B74,'[1]Рабочий вариант'!$B$8:$AA$93,22,0)=AQ74,"СОВПАЛ",VLOOKUP(B74,'[1]Рабочий вариант'!$B$8:$AA$93,22,0))</f>
        <v>#N/A</v>
      </c>
      <c r="AS74" s="21">
        <v>100</v>
      </c>
      <c r="AT74" s="21" t="e">
        <f>IF(VLOOKUP(B74,'[1]Рабочий вариант'!$B$8:$AA$93,23,0)=AS74,"СОВПАЛ",VLOOKUP(B74,'[1]Рабочий вариант'!$B$8:$AA$93,23,0))</f>
        <v>#N/A</v>
      </c>
      <c r="AU74" s="21">
        <v>97</v>
      </c>
      <c r="AV74" s="21" t="e">
        <f>IF(VLOOKUP(B74,'[1]Рабочий вариант'!$B$8:$AA$93,24,0)=AU74,"СОВПАЛ",VLOOKUP(B74,'[1]Рабочий вариант'!$B$8:$AA$93,24,0))</f>
        <v>#N/A</v>
      </c>
      <c r="AW74" s="21">
        <v>98</v>
      </c>
      <c r="AX74" s="21" t="e">
        <f>IF(VLOOKUP(B74,'[1]Рабочий вариант'!$B$8:$AA$93,25,0)=AW74,"СОВПАЛ",VLOOKUP(B74,'[1]Рабочий вариант'!$B$8:$AA$93,25,0))</f>
        <v>#N/A</v>
      </c>
      <c r="AY74" s="21">
        <v>99</v>
      </c>
      <c r="AZ74" s="21" t="e">
        <f>IF(VLOOKUP(B74,'[1]Рабочий вариант'!$B$8:$AA$93,26,0)=AY74,"СОВПАЛ",VLOOKUP(B74,'[1]Рабочий вариант'!$B$8:$AA$93,26,0))</f>
        <v>#N/A</v>
      </c>
      <c r="BA74" s="52">
        <f t="shared" si="1"/>
        <v>0</v>
      </c>
    </row>
  </sheetData>
  <sheetProtection password="CC01" sheet="1" objects="1" scenarios="1"/>
  <mergeCells count="30">
    <mergeCell ref="A1:AZ1"/>
    <mergeCell ref="A2:A4"/>
    <mergeCell ref="B2:B4"/>
    <mergeCell ref="C2:C4"/>
    <mergeCell ref="E2:I2"/>
    <mergeCell ref="K2:O2"/>
    <mergeCell ref="Q2:U2"/>
    <mergeCell ref="W2:AA2"/>
    <mergeCell ref="AC2:AG2"/>
    <mergeCell ref="AI2:AM2"/>
    <mergeCell ref="AO2:AS2"/>
    <mergeCell ref="AU2:AY2"/>
    <mergeCell ref="BA2:BA5"/>
    <mergeCell ref="W3:W4"/>
    <mergeCell ref="Y3:Y4"/>
    <mergeCell ref="AA3:AA4"/>
    <mergeCell ref="AO3:AO4"/>
    <mergeCell ref="AQ3:AQ4"/>
    <mergeCell ref="AS3:AS4"/>
    <mergeCell ref="AU3:AU4"/>
    <mergeCell ref="AW3:AW4"/>
    <mergeCell ref="AY3:AY4"/>
    <mergeCell ref="AI6:AM6"/>
    <mergeCell ref="AO6:AS6"/>
    <mergeCell ref="AU6:AY6"/>
    <mergeCell ref="E6:I6"/>
    <mergeCell ref="K6:O6"/>
    <mergeCell ref="Q6:U6"/>
    <mergeCell ref="W6:AA6"/>
    <mergeCell ref="AC6:AG6"/>
  </mergeCells>
  <conditionalFormatting sqref="D7:D74">
    <cfRule type="expression" dxfId="291" priority="25">
      <formula>IF(D7&lt;&gt;"СОВПАЛ",1,0)</formula>
    </cfRule>
  </conditionalFormatting>
  <conditionalFormatting sqref="F7:F74">
    <cfRule type="expression" dxfId="290" priority="24">
      <formula>IF(F7&lt;&gt;"СОВПАЛ",1,0)</formula>
    </cfRule>
  </conditionalFormatting>
  <conditionalFormatting sqref="H7:H74">
    <cfRule type="expression" dxfId="289" priority="23">
      <formula>IF(H7&lt;&gt;"СОВПАЛ",1,0)</formula>
    </cfRule>
  </conditionalFormatting>
  <conditionalFormatting sqref="J7:J74">
    <cfRule type="expression" dxfId="288" priority="22">
      <formula>IF(J7&lt;&gt;"СОВПАЛ",1,0)</formula>
    </cfRule>
  </conditionalFormatting>
  <conditionalFormatting sqref="L7:L74">
    <cfRule type="expression" dxfId="287" priority="21">
      <formula>IF(L7&lt;&gt;"СОВПАЛ",1,0)</formula>
    </cfRule>
  </conditionalFormatting>
  <conditionalFormatting sqref="N7:N74">
    <cfRule type="expression" dxfId="286" priority="20">
      <formula>IF(N7&lt;&gt;"СОВПАЛ",1,0)</formula>
    </cfRule>
  </conditionalFormatting>
  <conditionalFormatting sqref="P7:P74">
    <cfRule type="expression" dxfId="285" priority="19">
      <formula>IF(P7&lt;&gt;"СОВПАЛ",1,0)</formula>
    </cfRule>
  </conditionalFormatting>
  <conditionalFormatting sqref="R7:R74">
    <cfRule type="expression" dxfId="284" priority="18">
      <formula>IF(R7&lt;&gt;"СОВПАЛ",1,0)</formula>
    </cfRule>
  </conditionalFormatting>
  <conditionalFormatting sqref="T7:T74">
    <cfRule type="expression" dxfId="283" priority="17">
      <formula>IF(T7&lt;&gt;"СОВПАЛ",1,0)</formula>
    </cfRule>
  </conditionalFormatting>
  <conditionalFormatting sqref="V7:V74">
    <cfRule type="expression" dxfId="282" priority="16">
      <formula>IF(V7&lt;&gt;"СОВПАЛ",1,0)</formula>
    </cfRule>
  </conditionalFormatting>
  <conditionalFormatting sqref="X7:X74">
    <cfRule type="expression" dxfId="281" priority="15">
      <formula>IF(X7&lt;&gt;"СОВПАЛ",1,0)</formula>
    </cfRule>
  </conditionalFormatting>
  <conditionalFormatting sqref="Z7:Z74">
    <cfRule type="expression" dxfId="280" priority="14">
      <formula>IF(Z7&lt;&gt;"СОВПАЛ",1,0)</formula>
    </cfRule>
  </conditionalFormatting>
  <conditionalFormatting sqref="AB7:AB74">
    <cfRule type="expression" dxfId="279" priority="13">
      <formula>IF(AB7&lt;&gt;"СОВПАЛ",1,0)</formula>
    </cfRule>
  </conditionalFormatting>
  <conditionalFormatting sqref="AD7:AD74">
    <cfRule type="expression" dxfId="278" priority="12">
      <formula>IF(AD7&lt;&gt;"СОВПАЛ",1,0)</formula>
    </cfRule>
  </conditionalFormatting>
  <conditionalFormatting sqref="AF7:AF74">
    <cfRule type="expression" dxfId="277" priority="11">
      <formula>IF(AF7&lt;&gt;"СОВПАЛ",1,0)</formula>
    </cfRule>
  </conditionalFormatting>
  <conditionalFormatting sqref="AH7:AH74">
    <cfRule type="expression" dxfId="276" priority="10">
      <formula>IF(AH7&lt;&gt;"СОВПАЛ",1,0)</formula>
    </cfRule>
  </conditionalFormatting>
  <conditionalFormatting sqref="AJ7:AJ74">
    <cfRule type="expression" dxfId="275" priority="9">
      <formula>IF(AJ7&lt;&gt;"СОВПАЛ",1,0)</formula>
    </cfRule>
  </conditionalFormatting>
  <conditionalFormatting sqref="AL7:AL74">
    <cfRule type="expression" dxfId="274" priority="8">
      <formula>IF(AL7&lt;&gt;"СОВПАЛ",1,0)</formula>
    </cfRule>
  </conditionalFormatting>
  <conditionalFormatting sqref="AN7:AN74">
    <cfRule type="expression" dxfId="273" priority="7">
      <formula>IF(AN7&lt;&gt;"СОВПАЛ",1,0)</formula>
    </cfRule>
  </conditionalFormatting>
  <conditionalFormatting sqref="AP7:AP74">
    <cfRule type="expression" dxfId="272" priority="6">
      <formula>IF(AP7&lt;&gt;"СОВПАЛ",1,0)</formula>
    </cfRule>
  </conditionalFormatting>
  <conditionalFormatting sqref="AR7:AR74">
    <cfRule type="expression" dxfId="271" priority="5">
      <formula>IF(AR7&lt;&gt;"СОВПАЛ",1,0)</formula>
    </cfRule>
  </conditionalFormatting>
  <conditionalFormatting sqref="AT7:AT74">
    <cfRule type="expression" dxfId="270" priority="4">
      <formula>IF(AT7&lt;&gt;"СОВПАЛ",1,0)</formula>
    </cfRule>
  </conditionalFormatting>
  <conditionalFormatting sqref="AV7:AV74">
    <cfRule type="expression" dxfId="269" priority="3">
      <formula>IF(AV7&lt;&gt;"СОВПАЛ",1,0)</formula>
    </cfRule>
  </conditionalFormatting>
  <conditionalFormatting sqref="AX7:AX74">
    <cfRule type="expression" dxfId="268" priority="2">
      <formula>IF(AX7&lt;&gt;"СОВПАЛ",1,0)</formula>
    </cfRule>
  </conditionalFormatting>
  <conditionalFormatting sqref="AZ7:AZ74">
    <cfRule type="expression" dxfId="267" priority="1">
      <formula>IF(AZ7&lt;&gt;"СОВПАЛ",1,0)</formula>
    </cfRule>
  </conditionalFormatting>
  <pageMargins left="0.74803149606299213" right="0.48" top="0.49" bottom="0.53" header="0.51181102362204722" footer="0.51181102362204722"/>
  <pageSetup paperSize="8" scale="2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Рабочий вариант</vt:lpstr>
      <vt:lpstr>Исходник-защ</vt:lpstr>
      <vt:lpstr>'Исходник-защ'!Заголовки_для_печати</vt:lpstr>
      <vt:lpstr>'Рабочий вариант'!Заголовки_для_печати</vt:lpstr>
      <vt:lpstr>'Исходник-защ'!Область_печати</vt:lpstr>
      <vt:lpstr>'Рабочий вариант'!Область_печати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FomichevaYA</dc:creator>
  <cp:lastModifiedBy>FCR_33</cp:lastModifiedBy>
  <cp:lastPrinted>2021-06-04T10:50:48Z</cp:lastPrinted>
  <dcterms:created xsi:type="dcterms:W3CDTF">2018-07-05T12:49:45Z</dcterms:created>
  <dcterms:modified xsi:type="dcterms:W3CDTF">2021-06-18T13:58:04Z</dcterms:modified>
</cp:coreProperties>
</file>