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225" windowHeight="8220" tabRatio="908" activeTab="0"/>
  </bookViews>
  <sheets>
    <sheet name="Табл 16" sheetId="1" r:id="rId1"/>
    <sheet name="Табл 16а (Суб)" sheetId="2" r:id="rId2"/>
    <sheet name="Табл 17" sheetId="3" r:id="rId3"/>
    <sheet name="Табл 19" sheetId="4" r:id="rId4"/>
    <sheet name="Табл 20" sheetId="5" r:id="rId5"/>
    <sheet name="Табл 21" sheetId="6" r:id="rId6"/>
    <sheet name="Табл 22" sheetId="7" r:id="rId7"/>
  </sheets>
  <definedNames>
    <definedName name="_xlnm.Print_Area" localSheetId="0">'Табл 16'!$A$1:$G$27</definedName>
    <definedName name="_xlnm.Print_Area" localSheetId="1">'Табл 16а (Суб)'!$A$1:$H$56</definedName>
    <definedName name="_xlnm.Print_Area" localSheetId="3">'Табл 19'!$A$1:$G$17</definedName>
    <definedName name="_xlnm.Print_Area" localSheetId="4">'Табл 20'!$A$1:$J$76</definedName>
    <definedName name="_xlnm.Print_Area" localSheetId="5">'Табл 21'!$A$1:$E$175</definedName>
    <definedName name="_xlnm.Print_Area" localSheetId="6">'Табл 22'!$A$1:$H$15</definedName>
  </definedNames>
  <calcPr fullCalcOnLoad="1"/>
</workbook>
</file>

<file path=xl/sharedStrings.xml><?xml version="1.0" encoding="utf-8"?>
<sst xmlns="http://schemas.openxmlformats.org/spreadsheetml/2006/main" count="1148" uniqueCount="414">
  <si>
    <t>федеральный бюджет</t>
  </si>
  <si>
    <t>№ п/п</t>
  </si>
  <si>
    <t>9</t>
  </si>
  <si>
    <t>10</t>
  </si>
  <si>
    <t>Всего</t>
  </si>
  <si>
    <t>2012 год</t>
  </si>
  <si>
    <t>2013 год</t>
  </si>
  <si>
    <t>2014 год</t>
  </si>
  <si>
    <t>2015 год</t>
  </si>
  <si>
    <t>8</t>
  </si>
  <si>
    <t>521</t>
  </si>
  <si>
    <t>Организация и проведение общественно-просветительских кампаний по распространению идей, принципов и средств формирования доступной среды для инвалидов и других маломобильных групп населения, подготовка и публикация учебных, информационных, справочных, методических пособий и руководств по формированию доступной среды</t>
  </si>
  <si>
    <t>3</t>
  </si>
  <si>
    <t>244</t>
  </si>
  <si>
    <t>6</t>
  </si>
  <si>
    <t>630</t>
  </si>
  <si>
    <t>Поддержка учреждений спортивной направленности по адаптивной физической культуре и спорту в субъектах Российской Федерации</t>
  </si>
  <si>
    <t>Обучение специалистов, обеспечивающих учебно-тренировочный процесс среди инвалидов и других маломобильных групп населения</t>
  </si>
  <si>
    <t>Проведение обучающих мероприятий для специалистов психолого-медико-педагогических комиссий, образовательных учреждений по вопросам реализации индивидуальной программы реабилитации ребенка-инвалида в части получения детьми-инвалидами образования в обычных образовательных учреждениях</t>
  </si>
  <si>
    <t>Разработка аппаратно-программного комплекса автоматической подготовки скрытых субтитров в реальном масштабе времени для внедрения на общероссийских обязательных общедоступных телеканалах в пределах утвержденных лимитов бюджетных обязательств</t>
  </si>
  <si>
    <t>Обучение (подготовка, переподготовка, повышение квалификации) специалистов учреждений медико-социальной экспертизы, проведение конференций по проблемам медико-социальной экспертизы</t>
  </si>
  <si>
    <t>Внедрение подходов к организации и проведению медико-социальной экспертизы и реабилитации инвалидов в субъектах Российской Федерации с учетом результатов пилотного проекта</t>
  </si>
  <si>
    <t>Государственная программа Российской Федерации "Доступная среда" на 2011-2015 годы</t>
  </si>
  <si>
    <t>№
п/п</t>
  </si>
  <si>
    <t>810</t>
  </si>
  <si>
    <t>242</t>
  </si>
  <si>
    <t>НИР</t>
  </si>
  <si>
    <t>Код бюджетной классификации</t>
  </si>
  <si>
    <t>план</t>
  </si>
  <si>
    <t>Государственная программа Российской Федерации «Доступная среда» на 2011-2015 годы</t>
  </si>
  <si>
    <t>Таблица 16</t>
  </si>
  <si>
    <t>Наименование ведомственной целевой программы, основного мероприятия, мероприятия федеральной целевой программы (подпрограммы федеральной целевой программы)</t>
  </si>
  <si>
    <t>Ответственный исполнитель</t>
  </si>
  <si>
    <t>Плановый срок</t>
  </si>
  <si>
    <t>Фактический срок</t>
  </si>
  <si>
    <t>Результаты</t>
  </si>
  <si>
    <t xml:space="preserve">Проблемы, возникшие в ходе реализации мероприятия </t>
  </si>
  <si>
    <t>начала реализации</t>
  </si>
  <si>
    <t>окончания реализации</t>
  </si>
  <si>
    <t>запланированные</t>
  </si>
  <si>
    <t>достигнутые</t>
  </si>
  <si>
    <t>1</t>
  </si>
  <si>
    <t>2</t>
  </si>
  <si>
    <t>4</t>
  </si>
  <si>
    <t>5</t>
  </si>
  <si>
    <t>7</t>
  </si>
  <si>
    <t>11</t>
  </si>
  <si>
    <t>12</t>
  </si>
  <si>
    <t>13</t>
  </si>
  <si>
    <t>14</t>
  </si>
  <si>
    <t>15</t>
  </si>
  <si>
    <t>16</t>
  </si>
  <si>
    <t>17</t>
  </si>
  <si>
    <t>18</t>
  </si>
  <si>
    <t>20</t>
  </si>
  <si>
    <t>22</t>
  </si>
  <si>
    <t>23</t>
  </si>
  <si>
    <t>25</t>
  </si>
  <si>
    <t>26</t>
  </si>
  <si>
    <t>27</t>
  </si>
  <si>
    <t>28</t>
  </si>
  <si>
    <t>29</t>
  </si>
  <si>
    <t>33</t>
  </si>
  <si>
    <t>35</t>
  </si>
  <si>
    <t>Показатель
(индикатор)
(наименование)</t>
  </si>
  <si>
    <t>Значения показателей (индикаторов) государственной программы, подпрограммы государственной программы, федеральной целевой программы (подпрограммы федеральной целевой программы)</t>
  </si>
  <si>
    <t>Обоснование отклонений значений показателя (индикатора) на конец отчетного года (при наличии)</t>
  </si>
  <si>
    <t>отчетный год</t>
  </si>
  <si>
    <t>факт</t>
  </si>
  <si>
    <t>%</t>
  </si>
  <si>
    <t>часов в год</t>
  </si>
  <si>
    <t>единиц в год</t>
  </si>
  <si>
    <t>Таблица 17</t>
  </si>
  <si>
    <t>Отчет об использовании бюджетных ассигнований федерального бюджета</t>
  </si>
  <si>
    <t>на реализацию государственной программы Российской Федерации "Доступная среда" на 2011-2015 годы, (тыс. руб.)</t>
  </si>
  <si>
    <t>Статус</t>
  </si>
  <si>
    <t>Наименование государственной программы, подпрограммы государственной программы, федеральной целевой программы (подпрограммы федеральной целевой программы), ведомственной целевой программы, основного мероприятия</t>
  </si>
  <si>
    <t>Ответственный исполнитель,
соисполнители, заказчик-координатор</t>
  </si>
  <si>
    <t>Расходы
(тыс. руб.), годы</t>
  </si>
  <si>
    <t>ГРБС</t>
  </si>
  <si>
    <t>Рз
Пр</t>
  </si>
  <si>
    <t>ЦСР</t>
  </si>
  <si>
    <t>ВР</t>
  </si>
  <si>
    <t>сводная бюджетная роспись, план
на 1 января отчетного года</t>
  </si>
  <si>
    <t>сводная бюджетная роспись
на отчетную дату</t>
  </si>
  <si>
    <t>кассовое 
исполнение</t>
  </si>
  <si>
    <t>Государственная программа</t>
  </si>
  <si>
    <t>всего</t>
  </si>
  <si>
    <t>777</t>
  </si>
  <si>
    <t>103</t>
  </si>
  <si>
    <t>054</t>
  </si>
  <si>
    <t>074</t>
  </si>
  <si>
    <t>071</t>
  </si>
  <si>
    <t>309</t>
  </si>
  <si>
    <t>020</t>
  </si>
  <si>
    <t>388</t>
  </si>
  <si>
    <t>10 06</t>
  </si>
  <si>
    <t>04 11</t>
  </si>
  <si>
    <t>07 05</t>
  </si>
  <si>
    <t>07 02</t>
  </si>
  <si>
    <t>04 10</t>
  </si>
  <si>
    <t>Информация о расходах федерального бюджета, консолидированных бюджетов субъектов</t>
  </si>
  <si>
    <t>Источники ресурсного обеспечения</t>
  </si>
  <si>
    <t>Оценка расходов</t>
  </si>
  <si>
    <t>Фактические расходы</t>
  </si>
  <si>
    <t>консолидированные бюджеты субъектов РФ</t>
  </si>
  <si>
    <t>государственные внебюджетные фонды Российской Федерации</t>
  </si>
  <si>
    <t>территориальные государственные внебюджетные фонды</t>
  </si>
  <si>
    <t>юридические лица</t>
  </si>
  <si>
    <t>Основное мероприятие 1</t>
  </si>
  <si>
    <t>Основное мероприятие 2</t>
  </si>
  <si>
    <t>Основное мероприятие 3</t>
  </si>
  <si>
    <t>Основное мероприятие 4</t>
  </si>
  <si>
    <t>Основное мероприятие 5</t>
  </si>
  <si>
    <t>Основное мероприятие 16</t>
  </si>
  <si>
    <t>Основное мероприятие 17</t>
  </si>
  <si>
    <t>Основное мероприятие 18</t>
  </si>
  <si>
    <t>Основное мероприятие 19</t>
  </si>
  <si>
    <t>Основное мероприятие 20</t>
  </si>
  <si>
    <t>Основное мероприятие 21</t>
  </si>
  <si>
    <t>Основное мероприятие 22</t>
  </si>
  <si>
    <t>Основное мероприятие 23</t>
  </si>
  <si>
    <t>Основное мероприятие 24</t>
  </si>
  <si>
    <t>Основное мероприятие 25</t>
  </si>
  <si>
    <t>Основное мероприятие 26</t>
  </si>
  <si>
    <t>Основное мероприятие 27</t>
  </si>
  <si>
    <t>Министерство регионального развития Российской Федерации</t>
  </si>
  <si>
    <t>2011 год</t>
  </si>
  <si>
    <t>Министерство труда и социальной защиты Российской Федерации</t>
  </si>
  <si>
    <t xml:space="preserve">Подпрограмма 1.
Обеспечение доступности приоритетных объектов и услуг в приоритетных сферах жизнедеятельности инвалидов
и других маломобильных групп населения
</t>
  </si>
  <si>
    <t>Доля доступных для инвалидов и других маломобильных групп населения приоритетных объектов социальной, транспортной, инженерной инфраструктуры в общем количестве приоритетных объектов</t>
  </si>
  <si>
    <t>Доля инвалидов, положительно оценивающих уровень доступности приоритетных объектов и услуг в приоритетных сферах жизнедеятельности, в общей численности опрошенных инвалидов</t>
  </si>
  <si>
    <t>Доля инвалидов, положительно оценивающих отношение населения к проблемам инвалидов, в общей численности, опрошенных инвалидов</t>
  </si>
  <si>
    <t>Доля главных бюро медико-социальной экспертизы по субъектам Российской Федерации, оснащенных специальным диагностическим оборудованием, в общем количестве главных бюро медико-социальной экспертизы по субъектам Российской Федерации</t>
  </si>
  <si>
    <t>Доля инвалидов, получивших положительные результаты реабилитации в общей численности инвалидов, прошедших реабилитацию (взрослые (дети))</t>
  </si>
  <si>
    <t>Ед.
измерения</t>
  </si>
  <si>
    <t>13/9</t>
  </si>
  <si>
    <t>Доля субъектов Российской Федерации, имеющих сформированные и обновляемые карты доступности объектов и услуг, в общем количестве субъектов Российской Федерации</t>
  </si>
  <si>
    <t>Доля общеобразовательных учреждений, в которых создана универсальная безбарьерная среда, позволяющая обеспечить совместное обучение инвалидов и лиц, не имеющих нарушений развития, в общем количестве общеобразовательных учреждений</t>
  </si>
  <si>
    <t>Доля парка подвижного состава автомобильного и городского наземного электрического транспорта общего пользования, оборудованного для перевозки маломобильных групп населения, в парке этого подвижного состава</t>
  </si>
  <si>
    <t>Количество произведенных и транслированных субтитров для субтитрирования телевизионных программ общероссийских обязательных общедоступных каналов</t>
  </si>
  <si>
    <t>Доля лиц с ограниченными возможностями здоровья и инвалидов от 6 до 18 лет, систематически занимающихся физкультурой и спортом, в общей численности данной категории населения</t>
  </si>
  <si>
    <t>Количество рабочих мест, для инвалидов, созданных общественными организациями инвалидов</t>
  </si>
  <si>
    <t>9,6</t>
  </si>
  <si>
    <t>5,5</t>
  </si>
  <si>
    <t>6,5</t>
  </si>
  <si>
    <t>8000</t>
  </si>
  <si>
    <t>13,4</t>
  </si>
  <si>
    <t>257</t>
  </si>
  <si>
    <t xml:space="preserve">Подпрограмма 2.
Совершенствование механизма предоставления услуг в сфере реабилитации
и государственной системы медико-социальной экспертизы
</t>
  </si>
  <si>
    <t>Доля учреждений медико-социальной экспертизы, оборудованных с учетом потребностей инвалидов и других маломобильных групп населения, в общем количестве этих учреждений</t>
  </si>
  <si>
    <t>Доля решений учреждений медико-социальной экспертизы, обжалованных в судебном порядке, в общем количестве принятых решений по освидетельствованию граждан</t>
  </si>
  <si>
    <t>Доля инвалидов, обеспеченных техническими средствами реабилитации (услугами) в соответствии с федеральным перечнем в рамках индивидуальной программы реабилитации, в общей численности инвалидов</t>
  </si>
  <si>
    <t>40</t>
  </si>
  <si>
    <t>41</t>
  </si>
  <si>
    <t>0,06</t>
  </si>
  <si>
    <t>94</t>
  </si>
  <si>
    <t>год, предшествующий отчетному</t>
  </si>
  <si>
    <t>Наименование субъекта Российской Федерации</t>
  </si>
  <si>
    <t>83</t>
  </si>
  <si>
    <t>Центральный федеральный округ</t>
  </si>
  <si>
    <t>Южный федеральный округ</t>
  </si>
  <si>
    <t>Северо-Западный федеральный округ</t>
  </si>
  <si>
    <t>Дальневосточный федеральный округ</t>
  </si>
  <si>
    <t>Сибирский федеральный округ</t>
  </si>
  <si>
    <t>Уральский федеральный округ</t>
  </si>
  <si>
    <t>Приволжский федеральный округ</t>
  </si>
  <si>
    <t>Северо-Кавказский федеральный округ</t>
  </si>
  <si>
    <t>16,8</t>
  </si>
  <si>
    <t>0</t>
  </si>
  <si>
    <t>Подпрограмма 1.
Обеспечение доступности приоритетных объектов и услуг в приоритетных сферах жизнедеятельности инвалидов
и других маломобильных групп населения</t>
  </si>
  <si>
    <t>5,6</t>
  </si>
  <si>
    <t>16,7</t>
  </si>
  <si>
    <t>9,1</t>
  </si>
  <si>
    <t>11,1</t>
  </si>
  <si>
    <t>8,3</t>
  </si>
  <si>
    <t>7,1</t>
  </si>
  <si>
    <t>14,3</t>
  </si>
  <si>
    <t>Подпрограмма 2.
Совершенствование механизма предоставления услуг в сфере реабилитации
и государственной системы медико-социальной экспертизы</t>
  </si>
  <si>
    <t>Доля учреждений медико-социальной экспертизы,
оборудованных с учетом потребностей инвалидов и других маломобильных групп населения, в общем количестве этих учреждений</t>
  </si>
  <si>
    <t>60</t>
  </si>
  <si>
    <t>61</t>
  </si>
  <si>
    <t>Сведения о достижении значений показателей (индикаторов) в разрезе субъектов Российской Федерации
государственной программы Российской Федерации "Доступная среда" на 2011-2015 годы</t>
  </si>
  <si>
    <t>Сведения о достижении значений показателей (индикаторов)
государственной программы Российской Федерации "Доступная среда" на 2011-2015 годы</t>
  </si>
  <si>
    <t>Сведения
о степени выполнения ведомственных целевых программ, 
основных мероприятий государственной программы Российской Федерации "Доступная среда" на 2011- 2015 годы</t>
  </si>
  <si>
    <t>Оценка результатов реализации мер правового регулирования</t>
  </si>
  <si>
    <t>Вид нормативного правового акта</t>
  </si>
  <si>
    <t>Основные положения нормативного правового акта</t>
  </si>
  <si>
    <t>Ответственный исполнитель и соисполнители</t>
  </si>
  <si>
    <t>Ожидаемые сроки принятия</t>
  </si>
  <si>
    <t>Федеральный закон</t>
  </si>
  <si>
    <t xml:space="preserve">Приказ
Министерства труда и социальной защиты Российской Федерации
</t>
  </si>
  <si>
    <t>План</t>
  </si>
  <si>
    <t>Факт</t>
  </si>
  <si>
    <t>Примечание
(результат реализации; причины отклонений)</t>
  </si>
  <si>
    <t xml:space="preserve">Министерство
здравоохранения и социального развития Российской Федерации
</t>
  </si>
  <si>
    <t>Министерство спорта
Российской Федерации</t>
  </si>
  <si>
    <t>Министерство труда
и социальной защиты Российской Федерации</t>
  </si>
  <si>
    <t>Подпрограмма 1. Обеспечение доступности приоритетных объектов и услуг в приоритетных сферах жизнедеятельности инвалидов
и других маломобильных групп населения</t>
  </si>
  <si>
    <t>Министерство культуры Российской Федерации</t>
  </si>
  <si>
    <t>Министерство образования и науки Российской Федерации</t>
  </si>
  <si>
    <t>повышение квалификации специалистов психолого-медико-педагогических комиссий, образовательных учреждений: 
2011 год – 900 специалистов;
2012 год -1350 специалистов; 
2013 год – 1500 специалистов;
2014 год – 9450 специалистов; 
2015 год – 10800 специалистов</t>
  </si>
  <si>
    <t>Создание в обычных образовательных учреждениях универсальной безбарьерной среды, позволяющей обеспечить полноценную интеграцию детей-инвалидов</t>
  </si>
  <si>
    <t>Оснащение образовательных учреждений специальным, в том числе учебным, реабилитационным, компьютерным оборудованием и автотранспортом (в целях обеспечения физической доступности образовательных учреждений) для организации коррекционной работы и обучения инвалидов по зрению, слуху и с нарушениями опорно-двигательного аппарата</t>
  </si>
  <si>
    <t>создание условий  для получения детьми-инвалидами образования в системе обычных образовательных учреждений:
2011 год – 300 учреждений;
2012 год – 450 учреждений;
2013 год – 500 учреждений;
2014 год – 3150 учреждений;
2015 год – 3600 учреждений</t>
  </si>
  <si>
    <t>улучшение материально-технической базы образовательных учреждений с целью обеспечения беспрепятственного доступа детей-инвалидов:
2011 год – 300 учреждений;
2012 год – 450 учреждений;
2013 год – 500 учреждений;
2014 год – 3150 учреждений;
2015 год – 3600 учреждений</t>
  </si>
  <si>
    <t>Министерство транспорта Российской Федерации</t>
  </si>
  <si>
    <t>Министерство
связи и массовых коммуникации Российской Федерации</t>
  </si>
  <si>
    <t>Организация скрытого субтитрирования телевизионных программ общероссийских обязательных общедоступных каналов</t>
  </si>
  <si>
    <t>реализация права инвалидов по слуху на доступ к информации в формате телевизионных программ:
2011 год – на 5 телеканалах 1000 часов;
2012 год – на 5 телеканалах 8000 часов;
в 2013 – на 5 телеканалах 13000 часов, в 2014-2015 годах на 5 телеканалах по 14000 часов</t>
  </si>
  <si>
    <t>возможность подготовки скрытых субтитров в режиме реального времени</t>
  </si>
  <si>
    <t>Министерство спорта Российской Федерации</t>
  </si>
  <si>
    <t>укрепление материально-технической базы учреждений спортивной направленности  по адаптивной физической культуре и спорту в субъектах российской Федерации</t>
  </si>
  <si>
    <t>профессиональная подготовка специалистов, обеспечивающих учебно-тренировочный процесс:
2011 год – 387 специалистов;
2012 год – 287 специалистов;
2013 год – 287 специалистов;
2014 год – 225 специалистов;
2015 год – 225 специалистов</t>
  </si>
  <si>
    <t>Субсидии издательствам и издающим организациям на реализацию социально значимых проектов, выпуск книг, изданий, в том числе учебников и учебных пособий, для инвалидов по зрению</t>
  </si>
  <si>
    <t>Федеральное агентство по печати и массовым коммуникациям</t>
  </si>
  <si>
    <t>государственная финансовая поддержка выпуска книжной продукции для инвалидов по зрению, в том числе выполненных рельефно-точечным шрифтом Брайля, плоскопечатным крупно-шрифтовым способом</t>
  </si>
  <si>
    <t>Субсидии редакциям печатных средств массовой информации и издающим организациям для инвалидов по зрению</t>
  </si>
  <si>
    <t>реализация права инвалидов на доступ к информации</t>
  </si>
  <si>
    <t>Субсидии редакциям печатных средств массовой информации и издающим организациям для инвалидов</t>
  </si>
  <si>
    <t>государственная финансовая поддержка редакциям печатных СМИ и издающим организациям позволяет обеспечить бесперебойный выпуск периодических печатных изданий, которые широко освещают существующие проблемы людей с ограниченными физическими возможностями, способствуют их интеграции в общество</t>
  </si>
  <si>
    <t>Подготовка и проведение репрезентативных социологических исследований оценки инвалидами отношения граждан Российской Федерации к проблемам инвалидов, оценки инвалидами состояния доступности приоритетных объектов и услуг в приоритетных сферах жизнедеятельности</t>
  </si>
  <si>
    <t>объективная оценка готовности общества к интеграции инвалидов, а также оценка инвалидов о доступности приоритетных объектов и услуг в приоритетных сферах жизнедеятельности</t>
  </si>
  <si>
    <t>преодоление неблагоприятного социального положения инвалидов, расширение их участия в гражданской, политической, экономической и культурной жизни наравне с другими членами общества. Темы кампаний: проблемы детей-инвалидов, в том числе девочек-инвалидов; семьи, имеющие детей-инвалидов; паралимпийские и сурдлимпийские игры; формирование толерантного отношения к инвалидам в образовательных учреждениях и при решении вопросов занятости инвалидов</t>
  </si>
  <si>
    <t>Поддержка программ общественных организаций инвалидов по содействию трудоустройству инвалидов на рынке труда, в том числе по созданию рабочих мест и обеспечению доступности рабочих мест</t>
  </si>
  <si>
    <t>содействие трудоустройству инвалидов на рынке труда, в том числе создание рабочих мест для инвалидов:
2011 год – 189 мест;
2012 год – 257 мест;
2013 год – 346 мест;
2014 год – 434 мест;
2015 год – 519 мест</t>
  </si>
  <si>
    <t>Предоставление из федерального бюджета субсидий на государственную поддержку общероссийских общественных организаций инвалидов</t>
  </si>
  <si>
    <t>обеспечение уставной деятельности общероссийских общественных организаций инвалидов</t>
  </si>
  <si>
    <t>Обучение (профессиональная переподготовка, повышение квалификации) переводчиков в сфере профессиональной коммуникации неслышащих (переводчик жестового языка), переводчик в сфере профессиональной коммуникации лиц с нарушениями слуха и зрения (слепоглухих), и специалистов, оказывающих государственные услуги населению, русскому жестовому языку</t>
  </si>
  <si>
    <t>обучение переводчиков в сфере профессиональной коммуникации неслышащих, в сфере профессиональной коммуникации лиц с нарушениями слуха и зрения и специалистов, оказывающих государственные услуг населению русскому жестовому языку:
2012 год – 159 специалистов; 
2013 год – 159 специалистов;
2014 год – 159 специалистов;
2015 год – 159 специалистов</t>
  </si>
  <si>
    <t>Обеспечение деятельности подведомственных федеральных учреждений медико-социальной экспертизы</t>
  </si>
  <si>
    <t>Министерство труда и социальной защиты Российской Федерации;
Федеральное медико-биологическое агентство</t>
  </si>
  <si>
    <t>обеспечение деятельности учреждений медико-социальной экспертизы</t>
  </si>
  <si>
    <t>внедрение подходов к организации и проведению медико-социальной экспертизы и реабилитации инвалидов с учетом положений Международной классификации функционирования, ограничений жизнедеятельности и здоровья в субъектах Российской Федерации</t>
  </si>
  <si>
    <t>Федеральное медико-биологическое агентство;
Министерство труда и социальной защиты Российской Федерации</t>
  </si>
  <si>
    <t>профессиональная переподготовка, проведение циклов общего и тематического повышения квалификаций: 
2011 год – 1620 специалистов;
2012 год  - 1260 специалистов;
2013 год – 3000 специалистов;
2014 год – 3000 специалистов;
2015 год – 3000 специалистов.
Проведение конференций по проблемам медико-социальной экспертизы: 2011 год – 11 конференций;
2012 год – 2 конференции;
2013 год – 11 конференций;
2014 год – 7 конференций;
2015 год – 4 конференций</t>
  </si>
  <si>
    <t>Организация и проведение конференций для специалистов реабилитационных и лечебно-профилактических учреждений по внедрению кодификатора категорий инвалидности с учетом положений Международной классификации, дифференцированного по преимущественному виду помощи, в которой нуждается инвалид, включая изготовление информационно-справочного материала</t>
  </si>
  <si>
    <t>проведение конференций:
2012 год – в Приволжском, Уральском и Сибирском федеральных округах;
2013 год – в каждом федеральном округе по одному семинару;
подготовка информационно-справочного материала</t>
  </si>
  <si>
    <t>Предоставление из федерального бюджета субсидий стационарам сложного протезирования на оплату дней пребывания инвалидов в стационарах</t>
  </si>
  <si>
    <t xml:space="preserve">реализация права инвалидов на реабилитацию </t>
  </si>
  <si>
    <t>Обеспечение инвалидов транспортными средствами</t>
  </si>
  <si>
    <t>реализация права инвалидов на реабилитацию</t>
  </si>
  <si>
    <t>Выплата компенсации инвалидам страховых премий по договорам обязательного страхования гражданской ответственности владельцев транспортных средств</t>
  </si>
  <si>
    <t>обеспечение социальных гарантий инвалидов</t>
  </si>
  <si>
    <t>Обеспечение инвалидов техническими средствами реабилитации, включая изготовление  и ремонт протезно-ортопедических изделий</t>
  </si>
  <si>
    <t>реализация права инвалидов на обеспечение техническими средствами реабилитации</t>
  </si>
  <si>
    <t>Субсидии федеральным государственным унитарным протезно-ортопедическим предприятиям на возмещение убытков, связанных с реализацией протезно-ортопедических изделий и услуг по протезированию по ценам ниже себестоимости</t>
  </si>
  <si>
    <t>оптимальное функционирование учреждений системы реабилитационной индустрии</t>
  </si>
  <si>
    <t>19</t>
  </si>
  <si>
    <t>21</t>
  </si>
  <si>
    <t>24</t>
  </si>
  <si>
    <t>42</t>
  </si>
  <si>
    <t>Министерство связи и массовых коммуникаций Российской Федерации</t>
  </si>
  <si>
    <t>Министерство промышленности и торговли Российской Федерации</t>
  </si>
  <si>
    <t>Федеральное медико-биологическое агентство</t>
  </si>
  <si>
    <t>Министерство финансов Российской Федерации</t>
  </si>
  <si>
    <t>149</t>
  </si>
  <si>
    <t>092</t>
  </si>
  <si>
    <t>135</t>
  </si>
  <si>
    <t>241</t>
  </si>
  <si>
    <t>11 02</t>
  </si>
  <si>
    <t>12 02</t>
  </si>
  <si>
    <t>4550101</t>
  </si>
  <si>
    <t>4560101</t>
  </si>
  <si>
    <t>4560102</t>
  </si>
  <si>
    <t>5140400</t>
  </si>
  <si>
    <t>1009099</t>
  </si>
  <si>
    <t>10 02</t>
  </si>
  <si>
    <t>5140200</t>
  </si>
  <si>
    <t>10 03</t>
  </si>
  <si>
    <t>5052800</t>
  </si>
  <si>
    <t>323</t>
  </si>
  <si>
    <t>5054500</t>
  </si>
  <si>
    <t>530</t>
  </si>
  <si>
    <t>5050201</t>
  </si>
  <si>
    <t>550</t>
  </si>
  <si>
    <t>5140600</t>
  </si>
  <si>
    <t>Министерство образования и науки
Российской Федерации</t>
  </si>
  <si>
    <t>Таблица 19</t>
  </si>
  <si>
    <t>Отчет о выполнении сводных показателей государственных заданий на оказание государственных услуг</t>
  </si>
  <si>
    <t>федеральными государственными учреждениями по государственной программе Российской Федерации</t>
  </si>
  <si>
    <t>Наименование услуги, показателя объема услуги, подпрограммы, ведомственной целевой программы, основного мероприятия</t>
  </si>
  <si>
    <t>Значение показателя объема услуги</t>
  </si>
  <si>
    <t>Расходы федерального бюджета на оказание государственной услуги (тыс. руб.)</t>
  </si>
  <si>
    <t>сводная бюджетная роспись
на 1 января отчетного года</t>
  </si>
  <si>
    <t>сводная бюджетная роспись
на 31 декабря отчетного года</t>
  </si>
  <si>
    <t>кассовое исполнение</t>
  </si>
  <si>
    <t>Наименование услуги и ее содержание:</t>
  </si>
  <si>
    <t>Показатель объема услуги:</t>
  </si>
  <si>
    <t>Медико-социальная экспертиза</t>
  </si>
  <si>
    <t>Количество освидетельствования граждан учреждениями медико-социальной экспертизы</t>
  </si>
  <si>
    <t xml:space="preserve">Подпрограмма 2. Совершенствование
механизма предоставления услуг в сфере реабилитации и государственной системы медико-социальной экспертизы
</t>
  </si>
  <si>
    <t>Основное мероприятие 38. Обеспечение деятельности подведомственных федеральных учреждений медико-социальной экспертизы</t>
  </si>
  <si>
    <t>Остаток
ВСЕГО</t>
  </si>
  <si>
    <t>В том числе,
сложился в результате экономии</t>
  </si>
  <si>
    <t xml:space="preserve">Прочие </t>
  </si>
  <si>
    <t>не сост.
КП</t>
  </si>
  <si>
    <t xml:space="preserve">*Положительной реабилитация инвалида считается в том случае, если проведение всего комплекса реабилитационных мероприятий привело к такому улучшению состояния гражданина, при котором определение группы инвалидности не требуется. Как показывает практика, зачастую, даже при эффективности реабилитационных мероприятий, позволяющих восстановить способность инвалида к профессиональной, общественной и бытовой деятельности, не уменьшаются имеющиеся нарушения функций организма, носящие необратимый характер (например, паралич нижних конечностей, слепота, глухота), в связи с чем, группа инвалидности не может быть снижена или не установлена.
С учетом вышеизложенного, в настоящее время подготовлен проект распоряжения Правительства Российской Федерации по внесению изменений в государственную программу «Доступная среда» на 2011-2015 годы», в том числе в части показателя. Проектом предусматривается изменение планового показателя и методики его расчета, исходя из доли заключений о выполнении индивидуальных программ реабилитации (далее – ИПР) с положительными результатами в общей численности заключений о выполнении ИПР при переосвидетельствовании инвалидов.
</t>
  </si>
  <si>
    <t>Экономия
по Минтруду России</t>
  </si>
  <si>
    <t>33,7</t>
  </si>
  <si>
    <t>34,7</t>
  </si>
  <si>
    <t>36,6</t>
  </si>
  <si>
    <t>40,8</t>
  </si>
  <si>
    <t>13,5/10</t>
  </si>
  <si>
    <t>13000</t>
  </si>
  <si>
    <t>13,9</t>
  </si>
  <si>
    <t>346</t>
  </si>
  <si>
    <t>0,055</t>
  </si>
  <si>
    <t>95</t>
  </si>
  <si>
    <t>16,9</t>
  </si>
  <si>
    <t>35,0</t>
  </si>
  <si>
    <t>41,0</t>
  </si>
  <si>
    <t>Создание федерального центра информационно-справочной поддержки граждан по вопросам инвалидности, в том числе женщин-инвалидов и девочек-инвалидов</t>
  </si>
  <si>
    <t>оперативное предоставление актуальной информации в доступном для инвалидов формате по вопросам защиты прав инвалидов</t>
  </si>
  <si>
    <t>Укрепление материально-технической базы учреждений главных бюро медико-социальной экспертизы по субъектам Российской Федерации</t>
  </si>
  <si>
    <t>оснащение специальным диагностическим оборудованием для объективизации экспертных данных главных бюро медико-социальной экспертизы по субъекту Российской Федерации</t>
  </si>
  <si>
    <t>Реализация мероприятий, включенных в программы субъектов Российской Федерации, разработанные на основе примерной программы субъекта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</si>
  <si>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5006000</t>
  </si>
  <si>
    <t>112</t>
  </si>
  <si>
    <t>001</t>
  </si>
  <si>
    <t>243</t>
  </si>
  <si>
    <t>09 01</t>
  </si>
  <si>
    <t>611</t>
  </si>
  <si>
    <t>612</t>
  </si>
  <si>
    <t>3300212</t>
  </si>
  <si>
    <t>53</t>
  </si>
  <si>
    <t>Величина данного показателя имеет предварительную оценку.
Окончательные данные будут сформированы в марте-апреле 2014 года по формам федерального статистического наблюдения № 1 –ЭТР «Сведения о трамвайном и троллейбусном транспорте», утвержденным приказом Росстата от 6 сентября 2012 г. № 480, и № 65-автотранс "Сведения о деятельности автомобильного транспорта", утвержденным приказом Росстата от 7 августа 2013 г. 
№ 312.
Информация получена в рабочем порядке от сотрудника Минтранса России (Попов А.Ф., тел. (495) 626-11-36).</t>
  </si>
  <si>
    <t>Величина данного показателя имеет предварительную оценку.
Окончательные данные будут сформированы в марте-апреле 2014 года по формам федерального статистического наблюдения № 3-АФК "Сведения об адаптивной физической культуре и спорту", утвержденной приказом Росстата от 23 октября 2012 г. № 562.
Информация получена в рабочем порядке от сотрудника Минспорта России (Лебедев Е.В., тел. (495) 725-33-98).</t>
  </si>
  <si>
    <t>478</t>
  </si>
  <si>
    <t>0,05</t>
  </si>
  <si>
    <t>11,3/4,8*</t>
  </si>
  <si>
    <t>Основное мероприятие 6</t>
  </si>
  <si>
    <t>Основное мероприятие 7</t>
  </si>
  <si>
    <t>Основное мероприятие 8</t>
  </si>
  <si>
    <t>Основное мероприятие 9</t>
  </si>
  <si>
    <t>Основное мероприятие 10</t>
  </si>
  <si>
    <t>Основное мероприятие 11</t>
  </si>
  <si>
    <t>Основное мероприятие 12</t>
  </si>
  <si>
    <t>Основное мероприятие 13</t>
  </si>
  <si>
    <t>Основное мероприятие 14</t>
  </si>
  <si>
    <t>Основное мероприятие 15</t>
  </si>
  <si>
    <t>Российской Федерации и юридических лиц на реализацию целей 
государственной программы Российской Федерации "Доступная среда" на 2011-2015 годы, (тыс. руб.)</t>
  </si>
  <si>
    <t>В результате выполнения мероприятия подведомственные Минтруду России федеральные государственные унитарные протезно-ортопедические предприятия предоставили гражданам около 5,2 тыс. изделий.</t>
  </si>
  <si>
    <t xml:space="preserve">В рамках реализации мероприятия осуществляются решения по исполнению судебных дел, касающихся обеспечения инвалидов транспортными средствами, в Минтруд России в течение 2014 года поступило и исполнено 1 решение суда.
</t>
  </si>
  <si>
    <t>В результате выполнения мероприятия была оказана специализированная протезно-ортопедическая помощь более  8,8  тыс. инвалидам.</t>
  </si>
  <si>
    <t>обеспечение беспрепятственного доступа к объектам и услугам в приоритетных сферах жизнедеятельности инвалидов и других маломобильных групп населения в субъектах Российской Федерации</t>
  </si>
  <si>
    <t>22,1</t>
  </si>
  <si>
    <t>17,1</t>
  </si>
  <si>
    <t>15,1</t>
  </si>
  <si>
    <t>63</t>
  </si>
  <si>
    <t>30</t>
  </si>
  <si>
    <t>34</t>
  </si>
  <si>
    <t>36</t>
  </si>
  <si>
    <t>38,9</t>
  </si>
  <si>
    <t>66,7</t>
  </si>
  <si>
    <t>45,5</t>
  </si>
  <si>
    <t>33,3</t>
  </si>
  <si>
    <t>50</t>
  </si>
  <si>
    <t>35,7</t>
  </si>
  <si>
    <t>42,9</t>
  </si>
  <si>
    <t>55,6</t>
  </si>
  <si>
    <t>54,5</t>
  </si>
  <si>
    <t>41,7</t>
  </si>
  <si>
    <t>57,1</t>
  </si>
  <si>
    <t>Работа выполнена. Разработана концепция центра, в соответствии с которой в 2014 году запланировано непосредственное создание федерального центра информационно-справочной поддержки граждан по вопросам инвалидности, в том числе женщин-инвалидов и девочек-инвалидов.</t>
  </si>
  <si>
    <t>В соответствии с приказом Минобрнауки России от 18 марта 2013 г. № 187 с целью реализации данных мероприятий Минобрнауки России заключены соглашения с 69 субъектами Российской Федерации о предоставлении субсидий из федерального бюджета бюджетам субъектов Российской Федерации на создание базовых образовательных учреждений, перечислены субсидии на сумму 491 284,1 тыс. рублей, что составляет 89% от лимитов бюджетных ассигнований, предусмотренных Минобрнауки России на данные цели в 2013 году.
В большинстве субъектов Российской Федерации, участвующих в реализации Программы в 2013 году, за счет средств федерального и бюджетов субъектов Российской Федерации проведены работы по созданию универсальной безбарьерной среды в образовательных учреждениях, включающие в себя приспособление зданий, а именно:
устройство пандусов;
расширение дверных проемов;
замена напольных покрытий;
демонтаж дверных порогов;
установка перил вдоль стен внутри здания;
устройство разметки;
оборудование санитарно-гигиенических помещений;
переоборудование и приспособление раздевалок, спортивных залов, столовых, классных комнат, кабинетов педагогов-психологов, учителей-логопедов, комнат психологической разгрузки, медицинских кабинетов;
создание информационных уголков с учетом особых потребностей детей-инвалидов;
установка подъёмных устройств и др.
Для реализации мероприятия по оснащению образовательных учреждений специальным, в том числе учебным, реабилитационным, компьютерным оборудованием и автотранспортом для организации коррекционной работы и обучения инвалидов по слуху, зрению и с нарушениями опорно-двигательного аппарата субъектами Российской Федерации приобреталось специальное, в том числе учебное, реабилитационное, компьютерное оборудование и автотранспорт:
специальная мебель, в том числе  столы с регулируемой высотой, наклоном столешницы, стулья, регулируемые по высоте;
специализированные аппаратно-программные комплексы для детей-инвалидов;
компьютерные логопедические, психологические программы для работы с детьми-инвалидами; 
учебные пособия для работы педагога-психолога, учителя-логопеда для работы с детьми с нарушениями речи, нарушениями познавательных процессов, эмоционально-волевой сферы; 
наборы диагностических методик для определения уровня речевого и моторного развития;
оборудование для сенсорных комнат  психо-эмоциональной коррекции;
мобильные комплексы мультисенсорного и ультрафиолетового оборудования для сенсомоторной реабилитации и коррекции;
интерактивные доски  с проекторами, ноутбуками и экранами;
комплекты компьютерного, телекоммуникационного, специализированного оборудования и программного обеспечения;
реабилитационное оборудование:
кислородные концентраторы и коктейлеры;
реабилитационные тренажеры (эллиптические эргометры, велоэргометры, виброплатформы, беговые и массажные дорожки);
специализированные реабилитационные многофункциональные оздоровительные комплексы;
кабинеты логотерапевтический коррекции и коррекции психоэмоционального состояния;
универсальные цифровые устройства для чтения; 
цифровые «говорящие» книги на флеш-картах SD; 
документ-камеры с компьютерами   для зрительного увеличения     мелких предметов и текста; 
портативные устройства для чтения плоскопечатных текстов;
настольные электронные увеличительные устройства;
цифровые модульные системы для работы с текстом и управления различными компонентами информационного пространства;
слуховые тренажеры «Соло-01В» (М);
аудиоклассы АК-3(М) «Сонет-01-1»;
лингводидактические комплексы;
автобусы ПАЗ и ГАЗЕЛЬ и др.
На реализацию указанных мероприятий в 2013 году Программой предусматривалось финансирование мероприятия в размере 1 100 000 тыс. рублей, в том числе из средств федерального бюджета в размере равном 550 000,0 тыс. рублей и 550 000,0 тыс. рублей из средств бюджетов субъектов Российской Федерации.
По итогам 2013 года фактические расходы составили 879 209,89 тыс. руб. - 80 % от общего объема финансирования, предусмотренного Программой, в том числе 398 437,47тыс. руб. - средства федерального бюджета, 480 772,42 тыс. руб. - средства бюджетов субъектов Российской Федерации.</t>
  </si>
  <si>
    <t>Работа выполнена. В целях реализации мероприятия Правительством Российской Федерации 28 декабря 2012 года утверждено распоряжение № 2602-р «Об определении единственных исполнителей мероприятия «Организация скрытого субтитрирования телевизионных программ общероссийских обязательных общедоступных телеканалов».
Согласно указанному распоряжению единственными исполнителями определены:
открытое акционерное общество «Первый канал» - в части организации скрытого субтитрирования телевизионных программ телеканала «Первый канал»;
федеральное государственное унитарное предприятие «Всероссийская государственная телевизионная и радиовещательная компания» - в части организации скрытого субтитрирования телевизионных программ телеканалов «Телеканал «Россия» (Россия-1), «Телеканал «Россия – Культура» (Россия-К); открытое акционерное общество «Телекомпания НТВ» - в части организации скрытого субтитрирования телевизионных программ телеканала «Телекомпания НТВ»; закрытое акционерное общество «Карусель» - в части организации скрытого субтитрирования телевизионных программ детско-юношеского телеканала «Карусель».
По итогам 2013 года произведено и транслировано 13 000 часов скрытых субтитров на указанных телеканалах.
Таким образом, достигнутое значение целевого показателя "Количество произведенных и транслированных субтитров для субтитрирования телевизионных программ общероссийских обязательных общедоступных каналов" соответствует запланированному.</t>
  </si>
  <si>
    <t>В 2013 году Минспортом России проведен анализ учреждений спортивной направленности по адаптивной физической культуре и спорту, в результате которого были определены 27 субъектов Российской Федерации, учреждения в которых наиболее соответствуют Правилам предоставления и распределения субсидий из федерального бюджета бюджетам субъектов Российской Федерации на поддержку учреждений спортивной направленности по адаптивной физической культуре и спорту в субъектах Российской Федерации, утвержденным Программой.
По результатам реализации мероприятия учреждения спортивной направленности по адаптивной физической культуре и спорту в субъектах Российской Федерации были оснащены спортивными реабилитационными тренажерами, спортивной экипировкой, автотранспортом, инвентарем и спецоборудованием.
В целях реализации мероприятия в 2013 году Программой предусматривалось финансирование мероприятия в размере 95 700 тыс. рублей, в том числе из средств федерального бюджета в размере равном 47 850,0 тыс. рублей и 47 850,0 тыс. рублей из средств бюджетов субъектов Российской Федерации.
По итогам 2012 года фактические расходы составили 95700 тыс. руб. - 100% от общего объема финансирования, предусмотренного Программой, в том числе 45 750,0 тыс. руб. - средства федерального бюджета, 45 750,0 тыс. руб. - средства бюджетов субъектов Российской Федерации.</t>
  </si>
  <si>
    <t>Работа выполнена. В период с 28 мая по 26 сентября 2013 г. по программе профессиональной подготовки и повышения квалификации обучение прошли обучение 287 специалистов. Обучение проводилось в городах Санкт-Петербурге, Саратове и Воронеже.</t>
  </si>
  <si>
    <t>Работа выполнена. В 2013 г. заключено 9 договоров с издающими организациями на выпуск 3067 наименований книжной продукции для инвалидов по зрению. Предоставлены субсидии издательствам и издающим организациям на реализацию социально значимых проектов, выпуск книг, изданий, в том числе учебников и учебных пособий, для инвалидов по зрению в 2013 году. Субсидии в размере 132830,00 тыс. руб. предоставлены в соответствии с бюджетными ассигнованиями, предусмотренными федеральным бюджетом на 2013 год и на плановый период 2014 и 2015 годов (Федеральный закон от 03.12.2012 N 216-ФЗ).</t>
  </si>
  <si>
    <t xml:space="preserve">Работа выполнена. Заключено 30 договоров с организациями в сфере периодической печати на выпуск 17 периодических изданий для инвалидов. Субсидий редакциям печатных средств массовой информации и издающим организациям для инвалидов в размере 2100,00 тыс. рублей предоставлены в соответствии с бюджетными ассигнованиями, предусмотренными федеральным бюджетом на 2013 год и на плановый период 2014 и 2015 годов (Федеральный закон от 03.12.2012 N 216-ФЗ). </t>
  </si>
  <si>
    <t xml:space="preserve">Работа выполнена. Заключено 23 договора с организациями в сфере периодической печати на выпуск 7 периодических изданий для инвалидов по зрению. 
Субсидии редакциям печатных средств массовой информации и издающим организациям для инвалидов по зрению в размере 36076,00 тыс. рублей предоставлены в соответствии с бюджетными ассигнованиями, предусмотренными федеральным бюджетом на 2013 год и на плановый период 2014 и 2015 годов (Федеральный закон от 03.12.2012 N 216-ФЗ).
</t>
  </si>
  <si>
    <t>Работа выполнена. По итогам выполненных работ - определены степени разобщенности инвалидов и граждан в 8 федеральных округах Российской Федерации, а также произведена оценка инвалидами состояния доступности приоритетных объектов и услуг в приоритетных сферах жизнедеятельности.
Так,  показатель Программы «Доля инвалидов, положительно оценивающих уровень доступности приоритетных объектов и услуг в приоритетных сферах жизнедеятельности, в общей численности инвалидов» составил 35,0% при плановом значении 34,7%, а показатель «Доля инвалидов, положительно оценивающих отношение населения к проблемам инвалидов, в общем количестве опрошенных инвалидов» составил 41,0% при плановом значении 40,8%.</t>
  </si>
  <si>
    <t xml:space="preserve">Реализация мероприятия осуществлялась по следующим направлениям:
1) «Разработка креативной концепции и рекламно-информационных материалов по формированию доброжелательного отношения общества к семьям, имеющим в своем составе инвалидов».
Работа завершена. Разработаны видеоролики, аудиоролики, интернет-банеры и наружная реклама, которые планируется использовать в 2014 году для размещения на телевидении и радио, в сети Интернет в целях формирования доброжелательного отношения общества к семьям, имеющим в своем составе инвалидов.
2) «Оказание услуг по актуализации и сбору информации в рамках общественно-просветительской кампании по распространению идей, принципов и средств формирования доступной среды для инвалидов и других маломобильных групп населения».
Работа завершена. Разработан план-график представления данных, проведения онлайн-конференций и социальных опросов с помощью интернет-технологий
Исследованы российские и международные аналитические продукты, позволяющие осуществлять сбор и аналитическую обработку информационных данных.
3) «Оказание услуг по разработке программы семинара и проведению серии информационно-методических семинаров по распространению идей, принципов и средств формирования доступной среды для инвалидов и других маломобильных групп населения для специалистов органов управления и учреждений системы социальной защиты населения и иных ведомств, участвующих в формировании доступной среды жизнедеятельности для инвалидов и других маломобильных групп населения».
Работа завершена. Программа семинара разработана, информационно-методические семинары проведены в 8 федеральных округах Российской Федерации.
4) «Оказание услуг по организации серии информационно-методических семинаров по распространению идей, принципов и средств формирования доступной среды для инвалидов и других маломобильных групп населения для специалистов органов управления и учреждений системы социальной защиты населения и иных ведомств, участвующих в формировании доступной среды жизнедеятельности для инвалидов и других маломобильных групп в рамках реализации государственной программы Российской Федерации «Доступная среда» на 2011-2015 годы в 2013 году».
Работа завершена. Разработан план-спецификация организации семинаров. Обеспечено проведение семинаров в 8 федеральных округах Российской Федерации.
5) «Оказание услуг по тиражированию и размещению рекламно-информационных материалов (баннеры для наружной рекламы) общественно-просветительской кампании по распространению идей, принципов и средств формирования толерантного отношения к инвалидам».
Работа не выполнена. В соответствии со статьей 715 Гражданского Кодекса Российской Федерации, пунктом 1 статьи 19.2 Федерального закона от 21.07.2005 г. № 94-ФЗ «О размещении заказов на поставки товаров, выполнение работ, оказание услуг для государственных и муниципальных нужд» и пунктом 8.2 Контракта 15.11.2013 Заказчик принял решение об одностороннем отказе от исполнения Контракта (письмо от 18.11.2013 № 13-6/10/2-7029). 
На основании пункта 5 статьи 19.2 Федерального закона от 21.07.2005 г. №  94-ФЗ решение об одностороннем отказе от исполнения Контракта вступило в силу, и Контракт считается расторгнутым с 28.11.2013 г.
6) «Оказание услуг по размещению рекламно-информационных материалов общественно-просветительской кампании «Герои» по теме паралимпийских и сурдлимпийских игр с целью формирования толерантного отношения к инвалидам».
Работа завершена. Разработаны медиастратегия и графики размещения.
Рекламно-информационные материалы (рекламные видеоролики, рекламные аудиоролики и Интернет-баннеры) размещены в соответствии с медиапланами по каждому каналу размещения с целью формирования толерантного отношения к инвалидам.
Видеоролики размещались на телеканалах Россия 1, СТС, Домашний, 5 канал, Дисней, Перец.
Аудиоролики размещались на радиостанциях: Авторадио, Маяк, Наше радио. 
Макеты интернет-баннеров размещались в информационно-телекоммуникационной сети интернет на сайтах: mail.ru, my.mail.ru, rambler.ru, vkontakte.ru, yandex.ru, odnoklassniki.ru, qip.ru.
</t>
  </si>
  <si>
    <t>В соответствии с требованиями постановления Правительства Российской Федерации от 17 ноября 2011 г. № 941, приказа Минтруда России от 01 февраля 2013 г. № 38н был проведен конкурсный отбор по рассмотрению программ общественных организаций инвалидов по содействию трудоустройству инвалидов на рынке труда, в том числе созданию рабочих мест и обеспечению доступности рабочих мест. 
Конкурсной комиссией принято решение о предоставлении субсидии из федерального бюджета на поддержку указанных программ 5 общественным организациям инвалидов (Тамбовской региональной организации Общероссийской общественной организации инвалидов войны в Афганистане и военной травмы  - "Инвалиды войны",
Региональной общественной организации инвалидов "Перспектива", Общественной организации "Тюменская областная организация Всероссийского общества инвалидов", 
 Общероссийской общественной организации инвалидов «Всероссийское ордена Трудового Красного знамени общество слепых», Общероссийской общественной организации инвалидов "Всероссийское общество глухих") (Протокол заседания конкурсной комиссии по рассмотрению программ  общественных организаций инвалидов по содействию трудоустройству инвалидов на рынке труда, в том числе созданию рабочих мест и обеспечению доступности рабочих мест в рамках реализации мероприятия государственной программы Российской Федерации «Доступная среда» на 2011-2015 годы от 25 апреля 2013 г. № 4).
В соответствии с приказом Минтруда России от 23 мая 2013 г. №213н субсидии из федерального бюджета распределены следующим образом:
Тамбовской региональной организации Общероссийской общественной организации инвалидов войны в Афганистане и военной травмы  - "Инвалиды войны" - 24 954,04 тыс. руб.;
Региональной общественной организации инвалидов "Перспектива" - 3 931,53 тыс. руб.; Общественной организации "Тюменская областная организация Всероссийского общества инвалидов" - 4 786,53 тыс. руб.;
 Общероссийской общественной организации инвалидов «Всероссийское ордена Трудового Красного знамени общество слепых» - 72 760,43 тыс. руб.;
Общероссийской общественной организации инвалидов "Всероссийское общество глухих" - 17 927,47 тыс. руб.
Работа по заключению соглашений между Минтрудом России и общественными организациями инвалидов и перечислению субсидий завершена во 2 квартале 2013 г.
Объем привлеченных средств общественными организациями инвалидов составил 141 061,00 тыс. рублей, что в 2,6 раза больше объема, предусмотренного Программой (53 300,0 тыс. рублей). 
Общественными организациями инвалидов оказано содействие в трудоустройстве и созданию 478 рабочих мест для инвалидов.</t>
  </si>
  <si>
    <t>Работа выполнена. В 2013 году в 83 учреждения медико-социальной экспертизы поставлено 83 шумозащитных кабины и 64 единицы медицинского диагностического оборудования с функциями аудио- и импедансометрии.</t>
  </si>
  <si>
    <t>Работа выполнена. Федеральным законом «О федеральном бюджете на 2013 год и на плановый период 2014 и 2015 годов» (далее – Закон о бюджете) на финансирование выплаты компенсации инвалидам страховых премий по договорам обязательного страхования гражданской ответственности владельцев транспортных средств первоначально были предусмотрены средства в размере 121 000,0 тыс. рублей. С учетом изменений, внесенных в Закон о бюджете (в редакции Федерального закона от 02.12.2013 г. № 348-ФЗ) сумма на реализацию мероприятия составила 60 500,0 тыс. рублей.
В январе-декабре 2013 г. на выплату указанной компенсации направлено 60 500,0 тыс. рублей, что составляет 100 % от общего размера бюджетных ассигнований федерального бюджета на 2013 год.
В 2013 г. около 13 000 инвалидам, имеющим транспортные средства на основании медицинских показаний, выплачены компенсации за уплаченные ими премии по обязательному автострахованию.</t>
  </si>
  <si>
    <t>По итогам 2-го этапа НИОКР по теме: «Разработка аппаратно-программного комплекса автоматической подготовки скрытых субтитров в реальном масштабе времени для внедрения на общероссийских обязательных общедоступных телеканалах в пределах утвержденных лимитов бюджетных обязательств» в рамках выполнения государственного контракта от 7 декабря 2012 г. № 0173100007512000034_144316 выполнен полный комплекс работ, предусмотренных Техническим заданием к указанному государственному контракту, а именно:
1. Разработана техническая документация, предназначенная для изготовления и испытания опытного образца аппаратно-программного комплекса автоматической подготовки скрытых субтитров в реальном масштабе времени (АПК АПС);
2. Реализованы программные компоненты АПК АПС;
3. Изготовлен опытной образец АПК АПС для предварительных 
и приемочных испытаний.
4. Разработана Программа и методика предварительных испытаний АПК АПС.
5. Проведены тестирование и отладка программных компонент опытного образца АПК АПС.
6. Достигнуты количественные показатели функций программных средств АПК АПС, предусмотренные Техническим заданием к указанному государственному контракту.
7. Введен в опытную эксплуатацию модуль автоматической подготовки скрытых субтитров в период проведения соревнований Кубка мира по биатлону в ноябре-декабре 2013 года.
Кроме того, на заседании Комиссии по приемке работ в декабре 2013 г. были проведены испытания опытного образца АПК АПС на телевизионной трансляции соревнований Кубка мира по биатлону в г. Анси, Франция. Испытания прошли успешно.</t>
  </si>
  <si>
    <t>Работа выполнена. Разработаны программы обучения на 200 и 500 учебных часов, проведено тестирование слушателей. Обучено 134 специалиста социальной сферы, из них 103 человека по краткосрочной программе обучения (200 часов), и 31 человек по среднесрочной программе обучения (500 часов).</t>
  </si>
  <si>
    <t>О внесении изменений и дополнений в отдельные законодательные акты Российской Федерации по вопросам реабилитации и социальной интеграции инвалидов</t>
  </si>
  <si>
    <t>Приказ
Министерства культуры Российской Федерации</t>
  </si>
  <si>
    <t>Об объективизации потребностей учреждений культуры в специальных технических устройствах и объемах финансирования с целью обеспечения беспрепятственного доступа инвалидов и других маломобильных групп населения</t>
  </si>
  <si>
    <t>О создании условий для участия инвалидов и других  маломобильных групп населения в культурной жизни общества наравне с другими</t>
  </si>
  <si>
    <t>Приказ
Министерства
образования и науки 
Российской Федерации</t>
  </si>
  <si>
    <t>Об утверждении методических рекомендаций по созданию доступной среды для получения образования детьми-инвалидами в обычных образовательных учреждениях</t>
  </si>
  <si>
    <t>Об утверждении показаний и противопоказаний для обеспечения инвалидов техническими средствами реабилитации</t>
  </si>
  <si>
    <t>Об утверждении классификаций и критериев, используемых при осуществлении медико-социальной экспертизы граждан федеральными государственными учреждениями медико-социальной экспертизы</t>
  </si>
  <si>
    <t>Об утверждении системы качественных и количественных показателей оценки деятельности федеральных государственных учреждений медико-социальной экспертизы; нормативов формирования кадрового состава учреждений медико-социальной экспертизы</t>
  </si>
  <si>
    <t>Об утверждении модели внутриведомственного взаимодействия с учетом положений Международной классификации функционирования, ограничений жизнедеятельности и здоровья; модели межведомственного взаимодействия учреждений медико-социальной экспертизы и организаций, осуществляющих реабилитацию инвалидов</t>
  </si>
  <si>
    <t>Об утверждении нормативов оснащения учреждений главных бюро медико-социальной экспертизы по субъекту Российской Федерации специальным диагностическим оборудованием</t>
  </si>
  <si>
    <t>Приказ
Министерства труда и социальной защиты Российской Федерации</t>
  </si>
  <si>
    <t>Подпрограмма 2. Совершенствование механизма предоставления услуг в сфере реабилитации 
и государственной системы медико-социальной экспертизы</t>
  </si>
  <si>
    <t>Не разработан в связи с отсутствием дальнейшего финанирования (письмо Минкультуры России от12 декабря 2013 г. №10113-01-54/10-ГП)</t>
  </si>
  <si>
    <t>Работа выполнена. 
На конференциях затрагивались такие вопросы, как организация ситуационной помощи гражданам с инвалидностью, вопросы доступности учреждений, в т.ч. зрелищных объектов для инвалидов и других маломобильных групп населения.
В 2013 году проведены семинары по внедрению кодификатора категорий инвалидности с учетом положений МКФ, дифференцированного по преимущественному виду помощи, в которой нуждается инвалид, в каждом федеральном округе по одному семинару.</t>
  </si>
  <si>
    <t xml:space="preserve">Приказ Министерства труда и социальной защиты Российской Федерации
от 18 февраля 2013 г. № 65н </t>
  </si>
  <si>
    <t>По результатам пилотного проекта по отработке новых подходов к установлению инвалидности, проведенного в 2012 г. в трех субъектах Российской Федерации, разработан проект приказа Министерства труда и социальной защиты Российской Федерации о  классификациях и критериях, используемых при осуществлении медико-социальной экспертизы граждан, который в 2013 г. дорабатывался с учетом замечаний и предложений, поступающих от граждан и организаций. По состоянию на 1 марта 2014 г. проект приказа направлен на согласование в заинтересованные федеральные органы исполнительной власти (исх. № 13-5/10/В-891 от 24.02.2014). 
Принятие приказа планируется в 2014 году.</t>
  </si>
  <si>
    <t>Приказ Министерства труда и социальной защиты Российской Федерации
от 30 апреля 2013 № 190н</t>
  </si>
  <si>
    <t xml:space="preserve">Приказ Министерства труда и социальной защиты Российской Федерации
от 10 декабря 2013 г. № 723 </t>
  </si>
  <si>
    <t>Приказ Министерства труда и социальной защиты Российской Федерации
от 3 июля 2013 г. № 291н</t>
  </si>
  <si>
    <t xml:space="preserve">В рамках реализации мероприятий по обеспечению инвалидов техническими средствами реабилитации (ТСР) в 2013 году предпринят ряд мер по совершенствованию правового регулирования, развитию их производства, а также по обеспечению финансирования указанных расходов.
Обеспечение  финансирования указанных мероприятий позволило в 2013 году достичь показателя «Доля инвалидов, обеспеченных техническими средствами реабилитации (услугами) в соответствии с федеральным перечнем в рамках индивидуальной программы реабилитации, в общей численности инвалидов» на уровне 95%.
Бюджетные ассигнования, предусмотренные  Федеральным законом «О федеральном бюджете на 2013 год и на плановый период 2014 и 2015 годов»   составили -  21,8 млрд. рублей, из них: Фонду социального страхования Российской Федерации – 14,2 млрд. руб., Минтруду России – 7,6 млрд. руб.  </t>
  </si>
  <si>
    <t>проект федерального закона «О внесении изменений в отдельные законодательные акты Российской Федерации по вопросам социальной защиты инвалидов в связи с ратификацией Конвенции о правах инвалидов» (направлен в Правительство Российской Федерации)</t>
  </si>
  <si>
    <t>Таблица 16а</t>
  </si>
  <si>
    <t>Таблица 20</t>
  </si>
  <si>
    <t>Таблица 21</t>
  </si>
  <si>
    <t>Таблица 22</t>
  </si>
  <si>
    <t>В первом полугодии 2014 года Министерство образования и науки Российской Федерации планирует направить информационное письмо в субъекты Российской Федерации с методическими рекомендациями по созданию доступной среды для получения образования детьми-инвалидами в обычных образовательных учреждениях</t>
  </si>
  <si>
    <t>Работа выполнена. Согласно заключенным государственным контрактам:
1. Проведены курсы повышения квалификации 1532 специалистов психолого-медико-педагогических комиссий и  образовательных учреждений из 66 субъектов Российской Федерации по вопросам реализации индивидуальной программы реабилитации ребенка-инвалида в части получения детьми-инвалидами инклюзивного образования.
2. В период с 26-28 июня 2013 г. была проведена II Международная научно-практическая конференция «Инклюзивное образование: практика, исследования, методология».
Целью конференции являлась консолидация усилий науки, практики и общественности в развитии инклюзивного образования, как основы гуманизации российского общества, обсуждение теоретических и методологических основ инклюзивного образования, анализ российского и зарубежного опыта развития инклюзивного процесса в общем, дополнительном и профессиональном образовании.
Участниками конференции стали 626 человек: ученые, научные сотрудники и преподаватели ВУЗов, методисты, руководители образовательных учреждений и педагоги, реализующие инклюзивное образование; студенты, аспиранты и магистранты;  родители детей с ограниченными возможностями здоровья; представители общественных организаций, решающие проблемы образования, социокультурной реабилитации и психолого-педагогического сопровождения и  поддержки детей с ОВЗ из 56 регионов Российской  Федерации.
В работе конференции принял участие 21 эксперт в области инклюзивного образования из  Германии, Великобритании, Испании, Финляндии, США, Латвии, Украины, Беларуси, Киргизии, Казахстана, Узбекистана. 
Пленарное заседание Конференции транслировалось в он-лайн режиме на двух сайтах: http://inclusive-edu.ru/video.php и http://www.youtube.com/user/mgppu. 
Также были организованы секционные заседания и круглые столы, Российские и зарубежные участники представляли свои научные исследования и практический опыт реализации инклюзивного образования на всех ступенях образования – от дошкольного до высшего. Большое внимание было уделено включению ребенка с ОВЗ в дополнительное образование  и подготовке педагогических кадров для инклюзивного образования.
3. Проведены Всероссийский обучающий семинар и курсы повышения квалификации педагогов, работающих с глухими детьми после кохлеарной имплантации в условиях инклюзивного образования. 26-27 сентября 2013 был проведен Всероссийский семинар для педагогов, работающих с глухими детьми после кохлеарной имплантации, в работе которого участвовали 15 докладчиков, представителей научной общественности, ведущие аудиологи Российской Федерации; с 23 по 30 сентября 2013 в г. Москве были проведены курсы повышения квалификации педагогов, работающих с глухими детьми после кохлеарной имплантации в условиях инклюзивного образования. В работе курсов повышения квалификации приняли участие 130 педагогов, работающих с глухими детьми после кохлеарной имплантации, из 36 регионов Российской Федерации.</t>
  </si>
  <si>
    <t>В соответствии с постановлением Правительства Российской Федерации от 20 декабря 2010 г. № 1074 субсидии общероссийскими общественными организациями инвалидов предусмотрены на частичное возмещение затрат, связанных с осуществлением уставной деятельности общероссийских общественных организаций инвалидов, направленной на решение социальных проблем инвалидов, частичное финансовое обеспечение расходов на укрепление материально-технической базы, а также на реализацию мероприятий, проводимых организациями в целях реабилитации и социальной интеграции инвалидов. В 2013 году субсидии из средств федерального бюджета согласно распоряжению Правительства Российской Федерации от 17 декабря 2012 г. № 2418-р предоставлена  крупнейшим общероссийским  общественным организациям инвалидов в 2013 году, её размер составил 1 282,5 млн. рублей, в том числе: 
Общероссийской общественной организации «Всероссийское общество инвалидов» – 516,8 млн. рублей;
Общероссийской общественной организации инвалидов «Всероссийское ордена Трудового Красного Знамени общество слепых» – 519,4 млн. рублей;
Общероссийской общественной организации инвалидов «Всероссийское общество глухих» – 135,9 млн. рублей;
Общероссийской общественной организации инвалидов войны в Афганистане и военной травмы – «Инвалиды войны» – 76,95 млн. рублей.
В результате реализации данного мероприятия в 2013 году приняты меры для совершенствования совместной деятельности органов социальной защиты, занятости и общественных организаций инвалидов по реализации целого ряда социально-значимых проектов и программ, направленных на социальную интеграцию и реабилитацию инвалидов.
Всероссийским обществом слепых  в целях сохранения количества рабочих мест инвалидов, модернизации рабочих мест инвалидов, а также роста материального благосостояния работающих инвалидов,  утверждена Программа развития предприятий Всероссийского общества слепых, на реализацию которой предусмотрено 307,7 млн. рублей. В рамках данной программы на модернизацию материально-технической базы 35 производственных предприятий было направлено 150,7 млн. рублей, которые реализованы на приобретение около 270 единиц основного технологического и вспомогательного оборудования. Благодаря внедрению нового оборудования и технологических процессов удалось улучшить условия труда инвалидов, модернизировать до 150 имеющихся рабочих мест инвалидов.
За счет средств федерального бюджета, а также собственных средств в рамках ежегодно утверждаемой Программы Всероссийского общества слепых «Реабилитация инвалидов по зрению» на федеральном, региональном и местном уровнях с инвалидами по зрению особое внимание было уделено проведению 20 всероссийских и межрегиональных социокультурных мероприятий, в которых приняло участие около 900 человек из 60 региональных организаций ВОС, 59 всероссийских спортивных мероприятий с участием более 3,5 тыс. человек.
В реабилитационных учреждениях Всероссийского общества слепых прошли социальную реабилитацию 349 инвалидов по зрению. В специализированных санаториях Всероссийского общества слепых в 2013 году более 4 тыс. человек из числа инвалидов по зрению, а также сопровождающих инвалидов 1 группы, прошли санаторно-курортное лечение.
Общероссийской общественной организации инвалидов войны в Афганистане – «Инвалиды войны» за счет средств федерального бюджета в 2013 году оснащен медицинским оборудованием Центр восстановительной терапии для воинов-интернационалистов им. М.А. Лиходея и осуществлена в данном учреждении комплексная реабилитация, восстановительное лечение более 5 тыс. человек, из числа инвалидов военной травмы и ветеранов боевых действий. Также в 12 субъектах Российской Федерации  проведен социально-патриотический марафон «Сильные духом-2013» с участием инвалидов-колясочников, и ряд многочисленных  реабилитационных спортивных, культурных и образовательных мероприятий.
Всероссийским обществом глухих за счет средств федерального бюджета в была проведена работа по направлениям спортивной и социокультурной реабилитации, участие в которых приняли более 6 800 инвалидов по слуху. Всероссийским обществом инвалидов за счет средств федерального бюджета проведено большое количество общероссийских и межрегиональных образовательных, спортивных, информационных, социокультурных мероприятий в целях реабилитации инвалидов.
Более 200,0 млн. рублей из средств федерального бюджета реализовано Всероссийским обществом инвалидов на развитие производства, создание новых и поддержку действующих в 24 региональных организациях и предприятиях рабочих мест для инвалидов.</t>
  </si>
  <si>
    <t>В рамках работы выполнено следующее:
произведена автоматизация рабочих мест в целях налаживания внутриведомственного и межведомственного электронного взаимодействия в системе медико-социальной экспертизы (в 2013 году в учреждения медико-социальной экспертизы поставлены 5017 шт. моноблоков, 2096 шт. ноутбуков, 2335 шт. многофункциональных устройств; внедрение программных продуктов ЕАВИИАС МСЭ, АИС «Портал МСЭ» Минтруда России);
оплачены услуги по изготовлению и адресной рассылке бланков справки, подтверждающей факт установления инвалидности и бланков справки о результатах установления степени утраты профессиональной трудоспособности в процентах, выдаваемых федеральными государственными учреждениями медико-социальной экспертизы;
предоставлены субсидии федеральным государственным бюджетным учреждениям медико-социальной экспертизы на финансовое обеспечение государственного задания на оказание государственных услуг (выполнение работ);
проведен капитальный ремонт зданий (помещений) учреждений медико-социально экспертизы на общую сумму 100,0 млн. рублей в 31 субъекте Российской Федерации;
выделено 50,0 млн. рублей для приобретения автомобильной техники 69-ю учреждениями  медико-социальной экспертизы;
в федеральную адресную инвестиционную программу в 2013 году были внесены два мероприятия по покупке зданий для размещения Главных бюро медико-социальной экспертизы по субъектам Российской Федерации на общую сумму 164,2 млн. рублей (приобретены здания в городах Ставрополь и В.Новгород);
выполнены обязательства по повышению оплаты труда медицинских работников учреждений медико-социально экспертизы в соответствии с Указом президента Российской Федерации от 7 мая 2012 г. № 597;
профинансированы расходы по уплате налога на имущество организаций, земельного налога, прочих сборов и платежей, исполнение судебных актов Российской Федерации и мировых соглашений по возмещению вреда, причиненного гражданину или юридическому лицу в результате незаконных действий (бездействия) должностных лиц учреждений медико-социальной экспертизы.</t>
  </si>
  <si>
    <t>Работа выполнена. В рамках реализации мероприятия по внедрению новых подходов к организации и проведению медико-социальной экспертизы и реабилитации инвалидов в субъектах Российской Федерации с учетом результатов пилотного проекта, проведенного Минтрудом России в 2012 году по отработке подходов к организации и проведению медико-социальной экспертизы и реабилитации инвалидов с учетом положений МКФ, в 2013 году были выполнены следующие работы:
- разработаны методические рекомендации по назначению специалистами медико-социальной экспертизы технических средств реабилитации инвалидов, растиражированы в количестве 450 комплектов, состоящих их 2-х брошюр, и доставлены во все учреждения медико-социальной экспертизы, а также размещены на официальном сайте Минтруда России;
- разработано методическое пособие на тему: «Этика и деонтология в практической деятельности специалистов учреждений медико-социальной экспертизы, тактика бесконфликтного поведения», растиражировано в количестве 3500 экземпляров, и доставлено во все учреждения медико-социальной экспертизы, а также размещено на официальном сайте Минтруда России.
- разработан информационно-справочные материалы (буклеты) о деятельности учреждений медико-социальной экспертизы и реабилитации инвалидов, которые размещены на официальном сайте Минтруда России для информирования граждан о предоставлении государственной услуги по медико-социальной экспертизе.</t>
  </si>
  <si>
    <t>Работа выполнена. С целью подготовки, переподготовки, повышения квалификации в 2013 г. проведено обучение 4200 специалистов учреждений медико-социальной экспертизы.
Также в 2013 году проведены 3 конференции по вопросам совершенствования деятельности учреждений медико-социальной экспертизы. В их работе приняли участие 588 специалистов бюро медико-социальной экспертизы.</t>
  </si>
  <si>
    <t>11 000*</t>
  </si>
  <si>
    <t>* - В соответствии с государственным заданием Федеральному государственному бюджетному учреждению "Федеральное бюро медико-социальной экспертизы" Министерства труда и социальной защиты Российской Федерации на 2013 год и плановый период 2014 и 2015 годов количество освидетельствований граждан учреждениями медико-социальной экспертизы на 2013 год составляет 10 000. По результатам 2013 года количество освидетельствований граждан учреждениями медико-социальной экспертизы составило 10 149.
Стоит отметить, что по состояния на 1 марта 2014 г. Минтрудом России подготовлена новая редакция государственной программы Российской Федерации "Доступная среда" на 2011-2015 годы, в рамках которой предусматривается изменение значений показателя государственного задания "Количество освидетельствования граждан учреждениями медико-социальной экспертизы" с 11 000 в 2014 и 11 000 в 2015 годах на 9992 и 10 000 соответственно.</t>
  </si>
  <si>
    <t>Начиная с 2013 года осуществляется реализация мероприятий, включенных в программы субъектов Российской Федерации, разработанные на основе примерной программы субъекта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
В 2013 году 12 субъектам Российской Федерации (Республике Алтай, Карачаево-Черкесской Республике, Республике Саха (Якутия), Республике Удмуртия, Хабаровскому краю, Астраханской области, Воронежской области, Иркутской области, Омской области Самарской области, Тюменской области,   Ульяновской области), разработавшим региональные программы на основе Примерной программы, и прошедшим экспертизу на заседаниях Координационного совета по контролю за реализацией государственной программы Российской Федерации «Доступная среда» на 2011-2015 годы (далее – Координационный совет) в соответствии с приказом Минтруда России от 26 декабря 2012 г. № 631н (далее - Приказ) были распределены субсидии из федерального бюджета (далее - Субсидии) в размере 340,16 млн. рублей, что составляет 100% от предусмотренных Программой средств.
Указанные региональные программы предусматривают комплексный подход к решению важнейшей социальной задачи - формированию равных возможностей для инвалидов во всех сферах жизни общества.
Такие программы включают мероприятия, направленные на определение уровня доступности приоритетных объектов и услуг в приоритетных сферах жизнедеятельности (здравоохранение, культура, транспорт, информация и связь, образование, социальная защита, спорт и физическая культура), мероприятия по обустройству и приспособлению указанных объектов и услуг для инвалидов и других маломобильных групп населения, а также информационные и просветительские мероприятия, направленные на преодоление социальной разобщенности в обществе и формирование позитивного отношения к проблеме обеспечения доступной среды жизнедеятельности для инвалидов и других маломобильных групп населения и пр.
В соответствии с Приказом Субсидии распределены следующим образом:
Астраханской области – 8 196,87 тыс. руб.;
Республике Алтай – 4 605,23 тыс. руб.;
Воронежской области – 30 265,4 тыс. руб.;
Иркутской области - 15 962,3 тыс. руб.;
Карачаево-Черкесской Республике - 14 895,39 тыс. руб.;
Омской области - 49 523,03 тыс. руб.;
Республике Саха (Якутия) - 25 052,46 тыс. руб.;
Самарской области - 33 726,95 тыс. руб.;
Тюменской области - 15 658,05 тыс. руб.;
Удмуртской Республике - 58 876,45 тыс. руб.;
Ульяновской области - 24 331,04 тыс. руб.;
Хабаровскому краю - 59 066,83 тыс. руб.
Работа по заключению соглашений и перечислению Субсидий завершена во 2 квартале 2013 г.
Общий объем финансирования за счет средств федерального бюджета и бюджетов субъектов Российской Федерации, в соответствии с заключенными соглашениями, составил 728 358,9 тыс. руб. (107% от предусмотренного Программой).
По итогам 2013 года фактические расходы составили 661 955,47 тыс. руб. - 97,3 % от общего объема финансирования, предусмотренного Программой, в том числе 324 851,39 тыс. руб. - средства федерального бюджета, 337 104,08 тыс. руб. - средства бюджетов субъектов Российской Федерации.</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</si>
</sst>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_ ;\-#,##0.00\ "/>
    <numFmt numFmtId="170" formatCode="#,##0.00000_ ;\-#,##0.00000\ "/>
    <numFmt numFmtId="171" formatCode="_-* #,##0.0_р_._-;\-* #,##0.0_р_._-;_-* &quot;-&quot;?_р_._-;_-@_-"/>
    <numFmt numFmtId="172" formatCode="0000"/>
  </numFmts>
  <fonts count="44">
    <font>
      <sz val="10"/>
      <name val="Arial Cyr"/>
      <family val="0"/>
    </font>
    <font>
      <sz val="10"/>
      <name val="Times New Roman"/>
      <family val="1"/>
    </font>
    <font>
      <b/>
      <sz val="12"/>
      <name val="Times New Roman"/>
      <family val="1"/>
    </font>
    <font>
      <b/>
      <sz val="10"/>
      <name val="Times New Roman"/>
      <family val="1"/>
    </font>
    <font>
      <u val="single"/>
      <sz val="10"/>
      <color indexed="12"/>
      <name val="Arial Cyr"/>
      <family val="0"/>
    </font>
    <font>
      <u val="single"/>
      <sz val="10"/>
      <color indexed="36"/>
      <name val="Arial Cyr"/>
      <family val="0"/>
    </font>
    <font>
      <sz val="12"/>
      <name val="Times New Roman"/>
      <family val="1"/>
    </font>
    <font>
      <b/>
      <sz val="11"/>
      <name val="Times New Roman"/>
      <family val="1"/>
    </font>
    <font>
      <sz val="11"/>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style="medium"/>
      <bottom style="thin"/>
    </border>
    <border>
      <left style="thin"/>
      <right style="thin"/>
      <top style="thin"/>
      <bottom style="mediu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medium"/>
      <bottom>
        <color indexed="63"/>
      </bottom>
    </border>
    <border>
      <left style="thin"/>
      <right style="thin"/>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color indexed="63"/>
      </top>
      <bottom style="medium"/>
    </border>
    <border>
      <left style="medium"/>
      <right style="thin"/>
      <top>
        <color indexed="63"/>
      </top>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5"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187">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43" fontId="1" fillId="0" borderId="10" xfId="0" applyNumberFormat="1" applyFont="1" applyFill="1" applyBorder="1" applyAlignment="1">
      <alignment horizontal="center"/>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43" fontId="1" fillId="0" borderId="16" xfId="0" applyNumberFormat="1" applyFont="1" applyFill="1" applyBorder="1" applyAlignment="1">
      <alignment horizontal="center"/>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0" xfId="0" applyFont="1" applyFill="1" applyBorder="1" applyAlignment="1">
      <alignment vertical="center" wrapText="1"/>
    </xf>
    <xf numFmtId="43" fontId="1" fillId="0" borderId="10" xfId="0" applyNumberFormat="1" applyFont="1" applyBorder="1" applyAlignment="1">
      <alignment horizontal="center" vertical="center"/>
    </xf>
    <xf numFmtId="0" fontId="1" fillId="0" borderId="0" xfId="0" applyFont="1" applyFill="1" applyAlignment="1">
      <alignment/>
    </xf>
    <xf numFmtId="0" fontId="1" fillId="0" borderId="0" xfId="0" applyFont="1" applyFill="1" applyAlignment="1">
      <alignment horizontal="right"/>
    </xf>
    <xf numFmtId="0" fontId="1" fillId="0" borderId="17"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0" xfId="0" applyFont="1" applyFill="1" applyAlignment="1">
      <alignment horizontal="center" vertical="center" wrapText="1"/>
    </xf>
    <xf numFmtId="0" fontId="1" fillId="0" borderId="17"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7" xfId="0" applyFont="1" applyFill="1" applyBorder="1" applyAlignment="1">
      <alignment/>
    </xf>
    <xf numFmtId="0" fontId="1" fillId="0" borderId="10" xfId="0" applyFont="1" applyFill="1" applyBorder="1" applyAlignment="1">
      <alignment/>
    </xf>
    <xf numFmtId="0" fontId="1" fillId="0" borderId="18" xfId="0" applyFont="1" applyFill="1" applyBorder="1" applyAlignment="1">
      <alignment wrapText="1"/>
    </xf>
    <xf numFmtId="43" fontId="1" fillId="0" borderId="18" xfId="0" applyNumberFormat="1" applyFont="1" applyFill="1" applyBorder="1" applyAlignment="1">
      <alignment horizontal="center"/>
    </xf>
    <xf numFmtId="43" fontId="1" fillId="0" borderId="10" xfId="0" applyNumberFormat="1" applyFont="1" applyFill="1" applyBorder="1" applyAlignment="1">
      <alignment/>
    </xf>
    <xf numFmtId="0" fontId="1" fillId="0" borderId="10" xfId="0" applyFont="1" applyFill="1" applyBorder="1" applyAlignment="1">
      <alignment wrapText="1"/>
    </xf>
    <xf numFmtId="43" fontId="1" fillId="0" borderId="0" xfId="0" applyNumberFormat="1" applyFont="1" applyFill="1" applyAlignment="1">
      <alignment/>
    </xf>
    <xf numFmtId="0" fontId="1" fillId="0" borderId="17" xfId="0" applyFont="1" applyFill="1" applyBorder="1" applyAlignment="1">
      <alignment wrapText="1"/>
    </xf>
    <xf numFmtId="0" fontId="1" fillId="0" borderId="19" xfId="0" applyFont="1" applyFill="1" applyBorder="1" applyAlignment="1">
      <alignment wrapText="1"/>
    </xf>
    <xf numFmtId="43" fontId="1" fillId="0" borderId="20" xfId="0" applyNumberFormat="1" applyFont="1" applyFill="1" applyBorder="1" applyAlignment="1">
      <alignment horizontal="center"/>
    </xf>
    <xf numFmtId="43" fontId="1" fillId="0" borderId="18" xfId="0" applyNumberFormat="1" applyFont="1" applyFill="1" applyBorder="1" applyAlignment="1">
      <alignment horizontal="center" vertical="center"/>
    </xf>
    <xf numFmtId="43" fontId="1" fillId="0" borderId="10" xfId="0" applyNumberFormat="1" applyFont="1" applyFill="1" applyBorder="1" applyAlignment="1">
      <alignment horizontal="center" vertical="center"/>
    </xf>
    <xf numFmtId="43" fontId="1" fillId="0" borderId="20" xfId="0" applyNumberFormat="1" applyFont="1" applyFill="1" applyBorder="1" applyAlignment="1">
      <alignment horizontal="center" vertical="center"/>
    </xf>
    <xf numFmtId="0" fontId="9" fillId="0" borderId="0" xfId="0" applyFont="1" applyFill="1" applyAlignment="1">
      <alignment/>
    </xf>
    <xf numFmtId="0" fontId="9" fillId="0" borderId="10" xfId="0" applyFont="1" applyFill="1" applyBorder="1" applyAlignment="1">
      <alignment horizontal="center" vertical="center" wrapText="1"/>
    </xf>
    <xf numFmtId="0" fontId="9" fillId="0" borderId="17" xfId="0" applyFont="1" applyFill="1" applyBorder="1" applyAlignment="1">
      <alignment horizontal="center" vertical="center"/>
    </xf>
    <xf numFmtId="0" fontId="1" fillId="0" borderId="18" xfId="0" applyFont="1" applyFill="1" applyBorder="1" applyAlignment="1">
      <alignment vertical="center" wrapText="1"/>
    </xf>
    <xf numFmtId="49" fontId="1" fillId="0" borderId="18" xfId="0" applyNumberFormat="1" applyFont="1" applyFill="1" applyBorder="1" applyAlignment="1">
      <alignment horizontal="center" vertical="center"/>
    </xf>
    <xf numFmtId="0" fontId="1" fillId="0" borderId="18" xfId="0" applyFont="1" applyFill="1" applyBorder="1" applyAlignment="1">
      <alignment horizontal="center" vertical="center"/>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xf>
    <xf numFmtId="49" fontId="1" fillId="0" borderId="17" xfId="0" applyNumberFormat="1" applyFont="1" applyFill="1" applyBorder="1" applyAlignment="1">
      <alignment horizontal="center" vertical="center"/>
    </xf>
    <xf numFmtId="43" fontId="1" fillId="0" borderId="17" xfId="0" applyNumberFormat="1" applyFont="1" applyFill="1" applyBorder="1" applyAlignment="1">
      <alignment horizontal="center" vertical="center"/>
    </xf>
    <xf numFmtId="0" fontId="1" fillId="0" borderId="10" xfId="0" applyFont="1" applyFill="1" applyBorder="1" applyAlignment="1">
      <alignment horizontal="left" vertical="center" wrapText="1"/>
    </xf>
    <xf numFmtId="0" fontId="9" fillId="0" borderId="0" xfId="0" applyFont="1" applyFill="1" applyBorder="1" applyAlignment="1">
      <alignment/>
    </xf>
    <xf numFmtId="43" fontId="1" fillId="0" borderId="10" xfId="0" applyNumberFormat="1" applyFont="1" applyFill="1" applyBorder="1" applyAlignment="1">
      <alignment horizontal="center" vertical="center" wrapText="1"/>
    </xf>
    <xf numFmtId="43" fontId="9" fillId="0" borderId="0" xfId="0" applyNumberFormat="1" applyFont="1" applyFill="1" applyBorder="1" applyAlignment="1">
      <alignment/>
    </xf>
    <xf numFmtId="0" fontId="1" fillId="0" borderId="17" xfId="0" applyFont="1" applyFill="1" applyBorder="1" applyAlignment="1">
      <alignment horizontal="left" vertical="center" wrapText="1"/>
    </xf>
    <xf numFmtId="0" fontId="3" fillId="0" borderId="10" xfId="0" applyFont="1" applyFill="1" applyBorder="1" applyAlignment="1">
      <alignment vertical="center" wrapText="1"/>
    </xf>
    <xf numFmtId="49" fontId="1" fillId="0" borderId="16"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169" fontId="1"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xf>
    <xf numFmtId="169" fontId="1" fillId="0" borderId="0" xfId="0" applyNumberFormat="1" applyFont="1" applyFill="1" applyAlignment="1">
      <alignment/>
    </xf>
    <xf numFmtId="0" fontId="8" fillId="0" borderId="0" xfId="0" applyFont="1" applyFill="1" applyAlignment="1">
      <alignment/>
    </xf>
    <xf numFmtId="0" fontId="8" fillId="0" borderId="0" xfId="0" applyFont="1" applyFill="1" applyAlignment="1">
      <alignment horizontal="right" vertical="center"/>
    </xf>
    <xf numFmtId="0" fontId="8" fillId="0" borderId="10" xfId="0" applyFont="1" applyFill="1" applyBorder="1" applyAlignment="1">
      <alignment horizontal="center" vertical="top" wrapText="1"/>
    </xf>
    <xf numFmtId="0" fontId="8" fillId="0" borderId="10" xfId="0" applyFont="1" applyFill="1" applyBorder="1" applyAlignment="1">
      <alignment horizontal="center" vertical="top"/>
    </xf>
    <xf numFmtId="0" fontId="8" fillId="0" borderId="10" xfId="0" applyFont="1" applyFill="1" applyBorder="1" applyAlignment="1">
      <alignment horizontal="justify" vertical="center" wrapText="1"/>
    </xf>
    <xf numFmtId="0" fontId="8" fillId="0" borderId="10" xfId="0" applyNumberFormat="1" applyFont="1" applyFill="1" applyBorder="1" applyAlignment="1">
      <alignment vertical="center" wrapText="1"/>
    </xf>
    <xf numFmtId="0" fontId="8" fillId="0" borderId="0" xfId="0" applyFont="1" applyFill="1" applyAlignment="1">
      <alignment wrapText="1"/>
    </xf>
    <xf numFmtId="0" fontId="6" fillId="0" borderId="0" xfId="0" applyFont="1" applyFill="1" applyAlignment="1">
      <alignment vertical="center"/>
    </xf>
    <xf numFmtId="0" fontId="1" fillId="0" borderId="0" xfId="0" applyFont="1" applyFill="1" applyAlignment="1">
      <alignment horizontal="left"/>
    </xf>
    <xf numFmtId="0" fontId="6" fillId="0" borderId="10" xfId="0" applyFont="1" applyFill="1" applyBorder="1" applyAlignment="1">
      <alignment horizontal="center" vertical="center"/>
    </xf>
    <xf numFmtId="0" fontId="1" fillId="0" borderId="0" xfId="0" applyFont="1" applyFill="1" applyAlignment="1">
      <alignment horizontal="center" vertical="center"/>
    </xf>
    <xf numFmtId="49" fontId="6" fillId="0" borderId="22" xfId="0" applyNumberFormat="1" applyFont="1" applyFill="1" applyBorder="1" applyAlignment="1">
      <alignment horizontal="center" vertical="center"/>
    </xf>
    <xf numFmtId="0" fontId="6" fillId="0" borderId="0" xfId="0" applyFont="1" applyFill="1" applyAlignment="1">
      <alignment horizontal="center" vertical="center"/>
    </xf>
    <xf numFmtId="49" fontId="6" fillId="0" borderId="10" xfId="0" applyNumberFormat="1" applyFont="1" applyFill="1" applyBorder="1" applyAlignment="1">
      <alignment horizontal="center" vertical="center"/>
    </xf>
    <xf numFmtId="49" fontId="1" fillId="0" borderId="10" xfId="0" applyNumberFormat="1" applyFont="1" applyFill="1" applyBorder="1" applyAlignment="1">
      <alignment horizontal="left" vertical="center" wrapText="1"/>
    </xf>
    <xf numFmtId="0" fontId="1" fillId="33" borderId="0" xfId="0" applyFont="1" applyFill="1" applyAlignment="1">
      <alignment/>
    </xf>
    <xf numFmtId="0" fontId="1" fillId="33" borderId="0" xfId="0" applyFont="1" applyFill="1" applyAlignment="1">
      <alignment horizontal="right"/>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xf>
    <xf numFmtId="49" fontId="1" fillId="33" borderId="10" xfId="0" applyNumberFormat="1" applyFont="1" applyFill="1" applyBorder="1" applyAlignment="1">
      <alignment horizontal="center" vertical="center"/>
    </xf>
    <xf numFmtId="49" fontId="1" fillId="33" borderId="10" xfId="0" applyNumberFormat="1" applyFont="1" applyFill="1" applyBorder="1" applyAlignment="1">
      <alignment vertical="center" wrapText="1"/>
    </xf>
    <xf numFmtId="49" fontId="1" fillId="33" borderId="10" xfId="0" applyNumberFormat="1" applyFont="1" applyFill="1" applyBorder="1" applyAlignment="1">
      <alignment horizontal="center" vertical="center" wrapText="1"/>
    </xf>
    <xf numFmtId="49" fontId="1" fillId="33" borderId="10" xfId="0" applyNumberFormat="1" applyFont="1" applyFill="1" applyBorder="1" applyAlignment="1">
      <alignment horizontal="left" vertical="center" wrapText="1"/>
    </xf>
    <xf numFmtId="0" fontId="1" fillId="33" borderId="0" xfId="0" applyFont="1" applyFill="1" applyAlignment="1">
      <alignment horizontal="center" vertical="center"/>
    </xf>
    <xf numFmtId="0" fontId="1" fillId="33" borderId="10" xfId="0" applyNumberFormat="1" applyFont="1" applyFill="1" applyBorder="1" applyAlignment="1">
      <alignment horizontal="left" vertical="center" wrapText="1"/>
    </xf>
    <xf numFmtId="3" fontId="1" fillId="0" borderId="10" xfId="0" applyNumberFormat="1" applyFont="1" applyBorder="1" applyAlignment="1">
      <alignment horizontal="center" vertical="center"/>
    </xf>
    <xf numFmtId="0" fontId="9" fillId="0" borderId="0" xfId="0" applyFont="1" applyFill="1" applyAlignment="1">
      <alignment horizontal="center" vertical="center"/>
    </xf>
    <xf numFmtId="43" fontId="9" fillId="0" borderId="0" xfId="0" applyNumberFormat="1" applyFont="1" applyFill="1" applyAlignment="1">
      <alignment/>
    </xf>
    <xf numFmtId="49" fontId="1" fillId="33" borderId="16" xfId="0" applyNumberFormat="1" applyFont="1" applyFill="1" applyBorder="1" applyAlignment="1">
      <alignment horizontal="center" vertical="center" wrapText="1"/>
    </xf>
    <xf numFmtId="49" fontId="1" fillId="33" borderId="20" xfId="0" applyNumberFormat="1" applyFont="1" applyFill="1" applyBorder="1" applyAlignment="1">
      <alignment horizontal="center" vertical="center"/>
    </xf>
    <xf numFmtId="49" fontId="1" fillId="33" borderId="21" xfId="0" applyNumberFormat="1" applyFont="1" applyFill="1" applyBorder="1" applyAlignment="1">
      <alignment horizontal="center" vertical="center"/>
    </xf>
    <xf numFmtId="0" fontId="1" fillId="33" borderId="0" xfId="0" applyFont="1" applyFill="1" applyAlignment="1">
      <alignment horizontal="left" wrapText="1"/>
    </xf>
    <xf numFmtId="0" fontId="2" fillId="33" borderId="0" xfId="0" applyFont="1" applyFill="1" applyAlignment="1">
      <alignment horizontal="center" vertical="center" wrapText="1"/>
    </xf>
    <xf numFmtId="0" fontId="2" fillId="33" borderId="0" xfId="0" applyFont="1" applyFill="1" applyAlignment="1">
      <alignment horizontal="center" vertical="center"/>
    </xf>
    <xf numFmtId="0" fontId="1" fillId="33" borderId="17" xfId="0" applyFont="1" applyFill="1" applyBorder="1" applyAlignment="1">
      <alignment horizontal="center" vertical="center" wrapText="1"/>
    </xf>
    <xf numFmtId="0" fontId="1" fillId="33" borderId="23"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1" fillId="33" borderId="21" xfId="0" applyFont="1" applyFill="1" applyBorder="1" applyAlignment="1">
      <alignment horizontal="center" vertical="center" wrapText="1"/>
    </xf>
    <xf numFmtId="0" fontId="1" fillId="33" borderId="16" xfId="0" applyFont="1" applyFill="1" applyBorder="1" applyAlignment="1">
      <alignment horizontal="center" vertical="center"/>
    </xf>
    <xf numFmtId="0" fontId="1" fillId="33" borderId="21" xfId="0" applyFont="1" applyFill="1" applyBorder="1" applyAlignment="1">
      <alignment horizontal="center" vertical="center"/>
    </xf>
    <xf numFmtId="0" fontId="1" fillId="33" borderId="20" xfId="0"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0" fontId="1" fillId="0" borderId="16"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17"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2" xfId="0" applyFont="1" applyFill="1" applyBorder="1" applyAlignment="1">
      <alignment horizontal="center" vertical="center" wrapText="1"/>
    </xf>
    <xf numFmtId="49" fontId="1" fillId="0" borderId="17"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17" xfId="0" applyNumberFormat="1" applyFont="1" applyFill="1" applyBorder="1" applyAlignment="1">
      <alignment horizontal="left" vertical="center" wrapText="1"/>
    </xf>
    <xf numFmtId="49" fontId="1" fillId="0" borderId="23" xfId="0" applyNumberFormat="1" applyFont="1" applyFill="1" applyBorder="1" applyAlignment="1">
      <alignment horizontal="left" vertical="center" wrapText="1"/>
    </xf>
    <xf numFmtId="49" fontId="1" fillId="0" borderId="22" xfId="0" applyNumberFormat="1" applyFont="1" applyFill="1" applyBorder="1" applyAlignment="1">
      <alignment horizontal="left" vertical="center" wrapText="1"/>
    </xf>
    <xf numFmtId="49" fontId="1" fillId="0" borderId="1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22"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1"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7"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2" fillId="0" borderId="0" xfId="0" applyFont="1" applyFill="1" applyAlignment="1">
      <alignment horizontal="center" wrapText="1"/>
    </xf>
    <xf numFmtId="0" fontId="2" fillId="0" borderId="0" xfId="0" applyFont="1" applyFill="1" applyAlignment="1">
      <alignment horizontal="center"/>
    </xf>
    <xf numFmtId="0" fontId="6" fillId="0" borderId="17" xfId="0" applyFont="1" applyFill="1" applyBorder="1" applyAlignment="1">
      <alignment horizontal="center" vertical="center" wrapText="1"/>
    </xf>
    <xf numFmtId="0" fontId="6" fillId="0" borderId="22" xfId="0" applyFont="1" applyFill="1" applyBorder="1" applyAlignment="1">
      <alignment horizontal="center" vertical="center" wrapText="1"/>
    </xf>
    <xf numFmtId="49" fontId="6" fillId="0" borderId="17"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0" fontId="1" fillId="0" borderId="23" xfId="0" applyFont="1" applyFill="1" applyBorder="1" applyAlignment="1">
      <alignment horizontal="left" vertical="center" wrapText="1"/>
    </xf>
    <xf numFmtId="49" fontId="6" fillId="0" borderId="23" xfId="0" applyNumberFormat="1" applyFont="1" applyFill="1" applyBorder="1" applyAlignment="1">
      <alignment horizontal="center" vertical="center"/>
    </xf>
    <xf numFmtId="0" fontId="7" fillId="0" borderId="0" xfId="0" applyFont="1" applyFill="1" applyAlignment="1">
      <alignment horizontal="center" vertical="center"/>
    </xf>
    <xf numFmtId="0" fontId="8" fillId="0" borderId="17" xfId="0" applyFont="1" applyFill="1" applyBorder="1" applyAlignment="1">
      <alignment horizontal="center" vertical="top" wrapText="1"/>
    </xf>
    <xf numFmtId="0" fontId="8" fillId="0" borderId="22"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20"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1" fillId="0" borderId="24" xfId="0" applyFont="1" applyFill="1" applyBorder="1" applyAlignment="1">
      <alignment horizontal="left" vertical="top" wrapText="1"/>
    </xf>
    <xf numFmtId="0" fontId="1" fillId="0" borderId="23" xfId="0" applyFont="1" applyFill="1" applyBorder="1" applyAlignment="1">
      <alignment horizontal="left" vertical="top" wrapText="1"/>
    </xf>
    <xf numFmtId="0" fontId="1" fillId="0" borderId="22" xfId="0" applyFont="1" applyFill="1" applyBorder="1" applyAlignment="1">
      <alignment horizontal="left" vertical="top" wrapText="1"/>
    </xf>
    <xf numFmtId="0" fontId="1" fillId="0" borderId="25"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49" fontId="1" fillId="0" borderId="16" xfId="0" applyNumberFormat="1" applyFont="1" applyFill="1" applyBorder="1" applyAlignment="1">
      <alignment horizontal="center" vertical="center"/>
    </xf>
    <xf numFmtId="0" fontId="1" fillId="0" borderId="17"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0" borderId="16" xfId="0" applyFont="1" applyBorder="1" applyAlignment="1">
      <alignment horizontal="center" vertical="center"/>
    </xf>
    <xf numFmtId="0" fontId="1" fillId="0" borderId="21" xfId="0" applyFont="1" applyBorder="1" applyAlignment="1">
      <alignment horizontal="center" vertical="center"/>
    </xf>
    <xf numFmtId="43" fontId="1" fillId="0" borderId="16" xfId="0" applyNumberFormat="1" applyFont="1" applyBorder="1" applyAlignment="1">
      <alignment horizontal="center" vertical="center"/>
    </xf>
    <xf numFmtId="0" fontId="1" fillId="0" borderId="16"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17" xfId="0" applyFont="1" applyBorder="1" applyAlignment="1">
      <alignment vertical="center"/>
    </xf>
    <xf numFmtId="0" fontId="1" fillId="0" borderId="22" xfId="0" applyFont="1" applyBorder="1" applyAlignment="1">
      <alignment vertical="center"/>
    </xf>
    <xf numFmtId="0" fontId="1" fillId="0" borderId="20" xfId="0" applyFont="1" applyBorder="1" applyAlignment="1">
      <alignment horizontal="center"/>
    </xf>
    <xf numFmtId="0" fontId="1" fillId="0" borderId="11" xfId="0" applyFont="1" applyBorder="1" applyAlignment="1">
      <alignment horizontal="center"/>
    </xf>
    <xf numFmtId="0" fontId="1" fillId="0" borderId="31" xfId="0" applyFont="1" applyBorder="1" applyAlignment="1">
      <alignment horizontal="center"/>
    </xf>
    <xf numFmtId="0" fontId="1" fillId="0" borderId="12" xfId="0" applyFont="1" applyBorder="1" applyAlignment="1">
      <alignment horizontal="center"/>
    </xf>
    <xf numFmtId="0" fontId="2" fillId="0" borderId="0" xfId="0" applyFont="1" applyAlignment="1">
      <alignment horizontal="center"/>
    </xf>
    <xf numFmtId="0" fontId="1" fillId="0" borderId="17"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27"/>
  <sheetViews>
    <sheetView tabSelected="1" view="pageBreakPreview" zoomScale="75" zoomScaleSheetLayoutView="75" zoomScalePageLayoutView="0" workbookViewId="0" topLeftCell="A1">
      <selection activeCell="A3" sqref="A3:G3"/>
    </sheetView>
  </sheetViews>
  <sheetFormatPr defaultColWidth="9.00390625" defaultRowHeight="12.75"/>
  <cols>
    <col min="1" max="1" width="5.125" style="77" customWidth="1"/>
    <col min="2" max="2" width="39.625" style="77" customWidth="1"/>
    <col min="3" max="3" width="11.25390625" style="77" customWidth="1"/>
    <col min="4" max="4" width="23.625" style="77" customWidth="1"/>
    <col min="5" max="6" width="13.00390625" style="77" customWidth="1"/>
    <col min="7" max="7" width="50.75390625" style="77" customWidth="1"/>
    <col min="8" max="16384" width="9.125" style="77" customWidth="1"/>
  </cols>
  <sheetData>
    <row r="1" ht="12.75">
      <c r="G1" s="78" t="s">
        <v>30</v>
      </c>
    </row>
    <row r="3" spans="1:7" ht="47.25" customHeight="1">
      <c r="A3" s="94" t="s">
        <v>183</v>
      </c>
      <c r="B3" s="95"/>
      <c r="C3" s="95"/>
      <c r="D3" s="95"/>
      <c r="E3" s="95"/>
      <c r="F3" s="95"/>
      <c r="G3" s="95"/>
    </row>
    <row r="5" spans="1:7" ht="54.75" customHeight="1">
      <c r="A5" s="96" t="s">
        <v>23</v>
      </c>
      <c r="B5" s="96" t="s">
        <v>64</v>
      </c>
      <c r="C5" s="96" t="s">
        <v>135</v>
      </c>
      <c r="D5" s="99" t="s">
        <v>65</v>
      </c>
      <c r="E5" s="100"/>
      <c r="F5" s="101"/>
      <c r="G5" s="96" t="s">
        <v>66</v>
      </c>
    </row>
    <row r="6" spans="1:7" ht="14.25" customHeight="1">
      <c r="A6" s="97"/>
      <c r="B6" s="97"/>
      <c r="C6" s="97"/>
      <c r="D6" s="96" t="s">
        <v>157</v>
      </c>
      <c r="E6" s="102" t="s">
        <v>67</v>
      </c>
      <c r="F6" s="103"/>
      <c r="G6" s="97"/>
    </row>
    <row r="7" spans="1:7" ht="14.25" customHeight="1">
      <c r="A7" s="98"/>
      <c r="B7" s="98"/>
      <c r="C7" s="98"/>
      <c r="D7" s="98"/>
      <c r="E7" s="79" t="s">
        <v>28</v>
      </c>
      <c r="F7" s="79" t="s">
        <v>68</v>
      </c>
      <c r="G7" s="98"/>
    </row>
    <row r="8" spans="1:7" ht="12.75">
      <c r="A8" s="80">
        <v>1</v>
      </c>
      <c r="B8" s="80">
        <v>2</v>
      </c>
      <c r="C8" s="80">
        <v>3</v>
      </c>
      <c r="D8" s="80">
        <v>4</v>
      </c>
      <c r="E8" s="80">
        <v>5</v>
      </c>
      <c r="F8" s="80">
        <v>6</v>
      </c>
      <c r="G8" s="80">
        <v>7</v>
      </c>
    </row>
    <row r="9" spans="1:7" ht="12.75">
      <c r="A9" s="102" t="s">
        <v>29</v>
      </c>
      <c r="B9" s="104"/>
      <c r="C9" s="104"/>
      <c r="D9" s="104"/>
      <c r="E9" s="104"/>
      <c r="F9" s="104"/>
      <c r="G9" s="103"/>
    </row>
    <row r="10" spans="1:7" ht="72" customHeight="1">
      <c r="A10" s="81">
        <v>1</v>
      </c>
      <c r="B10" s="82" t="s">
        <v>130</v>
      </c>
      <c r="C10" s="83" t="s">
        <v>69</v>
      </c>
      <c r="D10" s="81" t="s">
        <v>168</v>
      </c>
      <c r="E10" s="81">
        <v>16.8</v>
      </c>
      <c r="F10" s="81" t="s">
        <v>309</v>
      </c>
      <c r="G10" s="84"/>
    </row>
    <row r="11" spans="1:7" ht="72" customHeight="1">
      <c r="A11" s="81">
        <v>2</v>
      </c>
      <c r="B11" s="82" t="s">
        <v>131</v>
      </c>
      <c r="C11" s="83" t="s">
        <v>69</v>
      </c>
      <c r="D11" s="81" t="s">
        <v>299</v>
      </c>
      <c r="E11" s="81" t="s">
        <v>300</v>
      </c>
      <c r="F11" s="81" t="s">
        <v>310</v>
      </c>
      <c r="G11" s="84"/>
    </row>
    <row r="12" spans="1:7" ht="57" customHeight="1">
      <c r="A12" s="81">
        <v>3</v>
      </c>
      <c r="B12" s="82" t="s">
        <v>132</v>
      </c>
      <c r="C12" s="83" t="s">
        <v>69</v>
      </c>
      <c r="D12" s="81" t="s">
        <v>301</v>
      </c>
      <c r="E12" s="81" t="s">
        <v>302</v>
      </c>
      <c r="F12" s="81" t="s">
        <v>311</v>
      </c>
      <c r="G12" s="84"/>
    </row>
    <row r="13" spans="1:7" ht="94.5" customHeight="1">
      <c r="A13" s="81">
        <v>4</v>
      </c>
      <c r="B13" s="82" t="s">
        <v>133</v>
      </c>
      <c r="C13" s="83" t="s">
        <v>69</v>
      </c>
      <c r="D13" s="81">
        <v>10</v>
      </c>
      <c r="E13" s="81" t="s">
        <v>50</v>
      </c>
      <c r="F13" s="81" t="s">
        <v>50</v>
      </c>
      <c r="G13" s="84"/>
    </row>
    <row r="14" spans="1:7" ht="60.75" customHeight="1">
      <c r="A14" s="81">
        <v>5</v>
      </c>
      <c r="B14" s="82" t="s">
        <v>134</v>
      </c>
      <c r="C14" s="83" t="s">
        <v>69</v>
      </c>
      <c r="D14" s="81" t="s">
        <v>136</v>
      </c>
      <c r="E14" s="81" t="s">
        <v>303</v>
      </c>
      <c r="F14" s="83" t="s">
        <v>330</v>
      </c>
      <c r="G14" s="84"/>
    </row>
    <row r="15" spans="1:7" ht="42.75" customHeight="1">
      <c r="A15" s="90" t="s">
        <v>129</v>
      </c>
      <c r="B15" s="91"/>
      <c r="C15" s="91"/>
      <c r="D15" s="91"/>
      <c r="E15" s="91"/>
      <c r="F15" s="91"/>
      <c r="G15" s="92"/>
    </row>
    <row r="16" spans="1:7" ht="99" customHeight="1">
      <c r="A16" s="81">
        <v>6</v>
      </c>
      <c r="B16" s="82" t="s">
        <v>137</v>
      </c>
      <c r="C16" s="83" t="s">
        <v>69</v>
      </c>
      <c r="D16" s="85">
        <v>9.6</v>
      </c>
      <c r="E16" s="81" t="s">
        <v>153</v>
      </c>
      <c r="F16" s="81" t="s">
        <v>325</v>
      </c>
      <c r="G16" s="86"/>
    </row>
    <row r="17" spans="1:7" ht="84.75" customHeight="1">
      <c r="A17" s="81">
        <v>7</v>
      </c>
      <c r="B17" s="82" t="s">
        <v>138</v>
      </c>
      <c r="C17" s="83" t="s">
        <v>69</v>
      </c>
      <c r="D17" s="81" t="s">
        <v>144</v>
      </c>
      <c r="E17" s="81" t="s">
        <v>145</v>
      </c>
      <c r="F17" s="81" t="s">
        <v>145</v>
      </c>
      <c r="G17" s="84"/>
    </row>
    <row r="18" spans="1:7" ht="201" customHeight="1">
      <c r="A18" s="81">
        <v>8</v>
      </c>
      <c r="B18" s="82" t="s">
        <v>139</v>
      </c>
      <c r="C18" s="83" t="s">
        <v>69</v>
      </c>
      <c r="D18" s="81" t="s">
        <v>145</v>
      </c>
      <c r="E18" s="81" t="s">
        <v>175</v>
      </c>
      <c r="F18" s="81" t="s">
        <v>175</v>
      </c>
      <c r="G18" s="86" t="s">
        <v>326</v>
      </c>
    </row>
    <row r="19" spans="1:7" ht="60" customHeight="1">
      <c r="A19" s="81">
        <v>9</v>
      </c>
      <c r="B19" s="84" t="s">
        <v>140</v>
      </c>
      <c r="C19" s="81" t="s">
        <v>70</v>
      </c>
      <c r="D19" s="81" t="s">
        <v>146</v>
      </c>
      <c r="E19" s="81" t="s">
        <v>304</v>
      </c>
      <c r="F19" s="81" t="s">
        <v>304</v>
      </c>
      <c r="G19" s="84"/>
    </row>
    <row r="20" spans="1:7" ht="126" customHeight="1">
      <c r="A20" s="81">
        <v>10</v>
      </c>
      <c r="B20" s="82" t="s">
        <v>141</v>
      </c>
      <c r="C20" s="83" t="s">
        <v>69</v>
      </c>
      <c r="D20" s="81" t="s">
        <v>147</v>
      </c>
      <c r="E20" s="81" t="s">
        <v>305</v>
      </c>
      <c r="F20" s="81" t="s">
        <v>305</v>
      </c>
      <c r="G20" s="86" t="s">
        <v>327</v>
      </c>
    </row>
    <row r="21" spans="1:7" ht="46.5" customHeight="1">
      <c r="A21" s="81">
        <v>11</v>
      </c>
      <c r="B21" s="82" t="s">
        <v>142</v>
      </c>
      <c r="C21" s="81" t="s">
        <v>71</v>
      </c>
      <c r="D21" s="81" t="s">
        <v>148</v>
      </c>
      <c r="E21" s="81" t="s">
        <v>306</v>
      </c>
      <c r="F21" s="81" t="s">
        <v>328</v>
      </c>
      <c r="G21" s="84"/>
    </row>
    <row r="22" spans="1:7" ht="40.5" customHeight="1">
      <c r="A22" s="90" t="s">
        <v>149</v>
      </c>
      <c r="B22" s="91"/>
      <c r="C22" s="91"/>
      <c r="D22" s="91"/>
      <c r="E22" s="91"/>
      <c r="F22" s="91"/>
      <c r="G22" s="92"/>
    </row>
    <row r="23" spans="1:7" ht="66.75" customHeight="1">
      <c r="A23" s="81">
        <v>12</v>
      </c>
      <c r="B23" s="82" t="s">
        <v>150</v>
      </c>
      <c r="C23" s="83" t="s">
        <v>69</v>
      </c>
      <c r="D23" s="81" t="s">
        <v>154</v>
      </c>
      <c r="E23" s="81" t="s">
        <v>251</v>
      </c>
      <c r="F23" s="81" t="s">
        <v>251</v>
      </c>
      <c r="G23" s="84"/>
    </row>
    <row r="24" spans="1:7" ht="78.75" customHeight="1">
      <c r="A24" s="81">
        <v>13</v>
      </c>
      <c r="B24" s="82" t="s">
        <v>151</v>
      </c>
      <c r="C24" s="83" t="s">
        <v>69</v>
      </c>
      <c r="D24" s="81" t="s">
        <v>155</v>
      </c>
      <c r="E24" s="81" t="s">
        <v>307</v>
      </c>
      <c r="F24" s="81" t="s">
        <v>329</v>
      </c>
      <c r="G24" s="84"/>
    </row>
    <row r="25" spans="1:7" ht="82.5" customHeight="1">
      <c r="A25" s="81">
        <v>14</v>
      </c>
      <c r="B25" s="82" t="s">
        <v>152</v>
      </c>
      <c r="C25" s="83" t="s">
        <v>69</v>
      </c>
      <c r="D25" s="81" t="s">
        <v>156</v>
      </c>
      <c r="E25" s="81" t="s">
        <v>308</v>
      </c>
      <c r="F25" s="81" t="s">
        <v>308</v>
      </c>
      <c r="G25" s="84"/>
    </row>
    <row r="27" spans="1:7" ht="108" customHeight="1">
      <c r="A27" s="93" t="s">
        <v>297</v>
      </c>
      <c r="B27" s="93"/>
      <c r="C27" s="93"/>
      <c r="D27" s="93"/>
      <c r="E27" s="93"/>
      <c r="F27" s="93"/>
      <c r="G27" s="93"/>
    </row>
  </sheetData>
  <sheetProtection/>
  <mergeCells count="12">
    <mergeCell ref="E6:F6"/>
    <mergeCell ref="A9:G9"/>
    <mergeCell ref="A15:G15"/>
    <mergeCell ref="A22:G22"/>
    <mergeCell ref="A27:G27"/>
    <mergeCell ref="A3:G3"/>
    <mergeCell ref="A5:A7"/>
    <mergeCell ref="B5:B7"/>
    <mergeCell ref="C5:C7"/>
    <mergeCell ref="D5:F5"/>
    <mergeCell ref="G5:G7"/>
    <mergeCell ref="D6:D7"/>
  </mergeCells>
  <printOptions/>
  <pageMargins left="0.23" right="0.22" top="0.33" bottom="0.28" header="0.21" footer="0.17"/>
  <pageSetup horizontalDpi="600" verticalDpi="600" orientation="landscape" paperSize="9" scale="93" r:id="rId1"/>
</worksheet>
</file>

<file path=xl/worksheets/sheet2.xml><?xml version="1.0" encoding="utf-8"?>
<worksheet xmlns="http://schemas.openxmlformats.org/spreadsheetml/2006/main" xmlns:r="http://schemas.openxmlformats.org/officeDocument/2006/relationships">
  <dimension ref="A1:H56"/>
  <sheetViews>
    <sheetView view="pageBreakPreview" zoomScale="75" zoomScaleSheetLayoutView="75" zoomScalePageLayoutView="0" workbookViewId="0" topLeftCell="A1">
      <selection activeCell="E56" sqref="E56"/>
    </sheetView>
  </sheetViews>
  <sheetFormatPr defaultColWidth="9.00390625" defaultRowHeight="12.75"/>
  <cols>
    <col min="1" max="1" width="5.125" style="17" customWidth="1"/>
    <col min="2" max="2" width="41.875" style="17" customWidth="1"/>
    <col min="3" max="3" width="11.25390625" style="17" customWidth="1"/>
    <col min="4" max="4" width="21.625" style="17" customWidth="1"/>
    <col min="5" max="5" width="23.625" style="17" customWidth="1"/>
    <col min="6" max="7" width="13.00390625" style="17" customWidth="1"/>
    <col min="8" max="8" width="36.375" style="17" customWidth="1"/>
    <col min="9" max="16384" width="9.125" style="17" customWidth="1"/>
  </cols>
  <sheetData>
    <row r="1" ht="12.75">
      <c r="H1" s="18" t="s">
        <v>401</v>
      </c>
    </row>
    <row r="3" spans="1:8" ht="41.25" customHeight="1">
      <c r="A3" s="125" t="s">
        <v>182</v>
      </c>
      <c r="B3" s="126"/>
      <c r="C3" s="126"/>
      <c r="D3" s="126"/>
      <c r="E3" s="126"/>
      <c r="F3" s="126"/>
      <c r="G3" s="126"/>
      <c r="H3" s="126"/>
    </row>
    <row r="5" spans="1:8" ht="54.75" customHeight="1">
      <c r="A5" s="113" t="s">
        <v>23</v>
      </c>
      <c r="B5" s="113" t="s">
        <v>64</v>
      </c>
      <c r="C5" s="113" t="s">
        <v>135</v>
      </c>
      <c r="D5" s="113" t="s">
        <v>158</v>
      </c>
      <c r="E5" s="127" t="s">
        <v>65</v>
      </c>
      <c r="F5" s="128"/>
      <c r="G5" s="129"/>
      <c r="H5" s="113" t="s">
        <v>66</v>
      </c>
    </row>
    <row r="6" spans="1:8" ht="14.25" customHeight="1">
      <c r="A6" s="114"/>
      <c r="B6" s="114"/>
      <c r="C6" s="114"/>
      <c r="D6" s="114"/>
      <c r="E6" s="113" t="s">
        <v>157</v>
      </c>
      <c r="F6" s="110" t="s">
        <v>67</v>
      </c>
      <c r="G6" s="112"/>
      <c r="H6" s="114"/>
    </row>
    <row r="7" spans="1:8" ht="14.25" customHeight="1">
      <c r="A7" s="115"/>
      <c r="B7" s="115"/>
      <c r="C7" s="115"/>
      <c r="D7" s="115"/>
      <c r="E7" s="115"/>
      <c r="F7" s="20" t="s">
        <v>28</v>
      </c>
      <c r="G7" s="20" t="s">
        <v>68</v>
      </c>
      <c r="H7" s="115"/>
    </row>
    <row r="8" spans="1:8" ht="12.75">
      <c r="A8" s="22">
        <v>1</v>
      </c>
      <c r="B8" s="22">
        <v>2</v>
      </c>
      <c r="C8" s="22">
        <v>3</v>
      </c>
      <c r="D8" s="22">
        <v>4</v>
      </c>
      <c r="E8" s="22">
        <v>5</v>
      </c>
      <c r="F8" s="22">
        <v>6</v>
      </c>
      <c r="G8" s="22">
        <v>7</v>
      </c>
      <c r="H8" s="22">
        <v>8</v>
      </c>
    </row>
    <row r="9" spans="1:8" ht="12.75">
      <c r="A9" s="110" t="s">
        <v>29</v>
      </c>
      <c r="B9" s="111"/>
      <c r="C9" s="111"/>
      <c r="D9" s="111"/>
      <c r="E9" s="111"/>
      <c r="F9" s="111"/>
      <c r="G9" s="111"/>
      <c r="H9" s="112"/>
    </row>
    <row r="10" spans="1:8" ht="15" customHeight="1">
      <c r="A10" s="116">
        <v>1</v>
      </c>
      <c r="B10" s="119" t="s">
        <v>130</v>
      </c>
      <c r="C10" s="122" t="s">
        <v>69</v>
      </c>
      <c r="D10" s="58" t="s">
        <v>159</v>
      </c>
      <c r="E10" s="46" t="s">
        <v>168</v>
      </c>
      <c r="F10" s="46" t="s">
        <v>168</v>
      </c>
      <c r="G10" s="46" t="s">
        <v>309</v>
      </c>
      <c r="H10" s="76"/>
    </row>
    <row r="11" spans="1:8" ht="32.25" customHeight="1">
      <c r="A11" s="117"/>
      <c r="B11" s="120"/>
      <c r="C11" s="123"/>
      <c r="D11" s="58" t="s">
        <v>160</v>
      </c>
      <c r="E11" s="46" t="s">
        <v>55</v>
      </c>
      <c r="F11" s="46" t="s">
        <v>55</v>
      </c>
      <c r="G11" s="46" t="s">
        <v>346</v>
      </c>
      <c r="H11" s="76"/>
    </row>
    <row r="12" spans="1:8" ht="27" customHeight="1">
      <c r="A12" s="117"/>
      <c r="B12" s="120"/>
      <c r="C12" s="123"/>
      <c r="D12" s="58" t="s">
        <v>161</v>
      </c>
      <c r="E12" s="46" t="s">
        <v>52</v>
      </c>
      <c r="F12" s="46" t="s">
        <v>52</v>
      </c>
      <c r="G12" s="46" t="s">
        <v>347</v>
      </c>
      <c r="H12" s="76"/>
    </row>
    <row r="13" spans="1:8" ht="27.75" customHeight="1">
      <c r="A13" s="117"/>
      <c r="B13" s="120"/>
      <c r="C13" s="123"/>
      <c r="D13" s="58" t="s">
        <v>162</v>
      </c>
      <c r="E13" s="46" t="s">
        <v>52</v>
      </c>
      <c r="F13" s="46" t="s">
        <v>52</v>
      </c>
      <c r="G13" s="46" t="s">
        <v>52</v>
      </c>
      <c r="H13" s="76"/>
    </row>
    <row r="14" spans="1:8" ht="28.5" customHeight="1">
      <c r="A14" s="117"/>
      <c r="B14" s="120"/>
      <c r="C14" s="123"/>
      <c r="D14" s="58" t="s">
        <v>163</v>
      </c>
      <c r="E14" s="46" t="s">
        <v>51</v>
      </c>
      <c r="F14" s="46" t="s">
        <v>51</v>
      </c>
      <c r="G14" s="46" t="s">
        <v>51</v>
      </c>
      <c r="H14" s="76"/>
    </row>
    <row r="15" spans="1:8" ht="30" customHeight="1">
      <c r="A15" s="117"/>
      <c r="B15" s="120"/>
      <c r="C15" s="123"/>
      <c r="D15" s="58" t="s">
        <v>164</v>
      </c>
      <c r="E15" s="46" t="s">
        <v>50</v>
      </c>
      <c r="F15" s="46" t="s">
        <v>50</v>
      </c>
      <c r="G15" s="46" t="s">
        <v>50</v>
      </c>
      <c r="H15" s="76"/>
    </row>
    <row r="16" spans="1:8" ht="28.5" customHeight="1">
      <c r="A16" s="117"/>
      <c r="B16" s="120"/>
      <c r="C16" s="123"/>
      <c r="D16" s="58" t="s">
        <v>165</v>
      </c>
      <c r="E16" s="46" t="s">
        <v>50</v>
      </c>
      <c r="F16" s="46" t="s">
        <v>50</v>
      </c>
      <c r="G16" s="46" t="s">
        <v>348</v>
      </c>
      <c r="H16" s="76"/>
    </row>
    <row r="17" spans="1:8" ht="30.75" customHeight="1">
      <c r="A17" s="117"/>
      <c r="B17" s="120"/>
      <c r="C17" s="123"/>
      <c r="D17" s="58" t="s">
        <v>166</v>
      </c>
      <c r="E17" s="46" t="s">
        <v>53</v>
      </c>
      <c r="F17" s="46" t="s">
        <v>53</v>
      </c>
      <c r="G17" s="46" t="s">
        <v>53</v>
      </c>
      <c r="H17" s="76"/>
    </row>
    <row r="18" spans="1:8" ht="31.5" customHeight="1">
      <c r="A18" s="118"/>
      <c r="B18" s="121"/>
      <c r="C18" s="124"/>
      <c r="D18" s="58" t="s">
        <v>167</v>
      </c>
      <c r="E18" s="46" t="s">
        <v>50</v>
      </c>
      <c r="F18" s="46" t="s">
        <v>50</v>
      </c>
      <c r="G18" s="46" t="s">
        <v>50</v>
      </c>
      <c r="H18" s="76"/>
    </row>
    <row r="19" spans="1:8" ht="18" customHeight="1">
      <c r="A19" s="106" t="s">
        <v>42</v>
      </c>
      <c r="B19" s="105" t="s">
        <v>133</v>
      </c>
      <c r="C19" s="105" t="s">
        <v>69</v>
      </c>
      <c r="D19" s="58" t="s">
        <v>159</v>
      </c>
      <c r="E19" s="46" t="s">
        <v>3</v>
      </c>
      <c r="F19" s="46" t="s">
        <v>50</v>
      </c>
      <c r="G19" s="46" t="s">
        <v>50</v>
      </c>
      <c r="H19" s="76"/>
    </row>
    <row r="20" spans="1:8" ht="31.5" customHeight="1">
      <c r="A20" s="106"/>
      <c r="B20" s="105"/>
      <c r="C20" s="105"/>
      <c r="D20" s="58" t="s">
        <v>160</v>
      </c>
      <c r="E20" s="46" t="s">
        <v>46</v>
      </c>
      <c r="F20" s="46" t="s">
        <v>46</v>
      </c>
      <c r="G20" s="46" t="s">
        <v>46</v>
      </c>
      <c r="H20" s="76"/>
    </row>
    <row r="21" spans="1:8" ht="31.5" customHeight="1">
      <c r="A21" s="106"/>
      <c r="B21" s="105"/>
      <c r="C21" s="105"/>
      <c r="D21" s="58" t="s">
        <v>161</v>
      </c>
      <c r="E21" s="46" t="s">
        <v>169</v>
      </c>
      <c r="F21" s="46" t="s">
        <v>52</v>
      </c>
      <c r="G21" s="46" t="s">
        <v>52</v>
      </c>
      <c r="H21" s="76"/>
    </row>
    <row r="22" spans="1:8" ht="31.5" customHeight="1">
      <c r="A22" s="106"/>
      <c r="B22" s="105"/>
      <c r="C22" s="105"/>
      <c r="D22" s="58" t="s">
        <v>162</v>
      </c>
      <c r="E22" s="46" t="s">
        <v>169</v>
      </c>
      <c r="F22" s="46" t="s">
        <v>2</v>
      </c>
      <c r="G22" s="46" t="s">
        <v>2</v>
      </c>
      <c r="H22" s="76"/>
    </row>
    <row r="23" spans="1:8" ht="31.5" customHeight="1">
      <c r="A23" s="106"/>
      <c r="B23" s="105"/>
      <c r="C23" s="105"/>
      <c r="D23" s="58" t="s">
        <v>163</v>
      </c>
      <c r="E23" s="46" t="s">
        <v>169</v>
      </c>
      <c r="F23" s="46" t="s">
        <v>46</v>
      </c>
      <c r="G23" s="46" t="s">
        <v>46</v>
      </c>
      <c r="H23" s="76"/>
    </row>
    <row r="24" spans="1:8" ht="31.5" customHeight="1">
      <c r="A24" s="106"/>
      <c r="B24" s="105"/>
      <c r="C24" s="105"/>
      <c r="D24" s="58" t="s">
        <v>164</v>
      </c>
      <c r="E24" s="46" t="s">
        <v>51</v>
      </c>
      <c r="F24" s="46" t="s">
        <v>51</v>
      </c>
      <c r="G24" s="46" t="s">
        <v>51</v>
      </c>
      <c r="H24" s="76"/>
    </row>
    <row r="25" spans="1:8" ht="31.5" customHeight="1">
      <c r="A25" s="106"/>
      <c r="B25" s="105"/>
      <c r="C25" s="105"/>
      <c r="D25" s="58" t="s">
        <v>165</v>
      </c>
      <c r="E25" s="46" t="s">
        <v>52</v>
      </c>
      <c r="F25" s="46" t="s">
        <v>62</v>
      </c>
      <c r="G25" s="46" t="s">
        <v>62</v>
      </c>
      <c r="H25" s="76"/>
    </row>
    <row r="26" spans="1:8" ht="31.5" customHeight="1">
      <c r="A26" s="106"/>
      <c r="B26" s="105"/>
      <c r="C26" s="105"/>
      <c r="D26" s="58" t="s">
        <v>166</v>
      </c>
      <c r="E26" s="46" t="s">
        <v>50</v>
      </c>
      <c r="F26" s="46" t="s">
        <v>249</v>
      </c>
      <c r="G26" s="46" t="s">
        <v>249</v>
      </c>
      <c r="H26" s="76"/>
    </row>
    <row r="27" spans="1:8" ht="31.5" customHeight="1">
      <c r="A27" s="106"/>
      <c r="B27" s="105"/>
      <c r="C27" s="105"/>
      <c r="D27" s="58" t="s">
        <v>167</v>
      </c>
      <c r="E27" s="46" t="s">
        <v>50</v>
      </c>
      <c r="F27" s="46" t="s">
        <v>50</v>
      </c>
      <c r="G27" s="46" t="s">
        <v>50</v>
      </c>
      <c r="H27" s="76"/>
    </row>
    <row r="28" spans="1:8" ht="41.25" customHeight="1">
      <c r="A28" s="107" t="s">
        <v>170</v>
      </c>
      <c r="B28" s="108"/>
      <c r="C28" s="108"/>
      <c r="D28" s="108"/>
      <c r="E28" s="108"/>
      <c r="F28" s="108"/>
      <c r="G28" s="108"/>
      <c r="H28" s="109"/>
    </row>
    <row r="29" spans="1:8" ht="15.75" customHeight="1">
      <c r="A29" s="106" t="s">
        <v>12</v>
      </c>
      <c r="B29" s="105" t="s">
        <v>137</v>
      </c>
      <c r="C29" s="105" t="s">
        <v>69</v>
      </c>
      <c r="D29" s="58" t="s">
        <v>159</v>
      </c>
      <c r="E29" s="46" t="s">
        <v>143</v>
      </c>
      <c r="F29" s="46" t="s">
        <v>153</v>
      </c>
      <c r="G29" s="58" t="s">
        <v>325</v>
      </c>
      <c r="H29" s="76"/>
    </row>
    <row r="30" spans="1:8" ht="31.5" customHeight="1">
      <c r="A30" s="106"/>
      <c r="B30" s="105"/>
      <c r="C30" s="105"/>
      <c r="D30" s="58" t="s">
        <v>160</v>
      </c>
      <c r="E30" s="46" t="s">
        <v>171</v>
      </c>
      <c r="F30" s="46" t="s">
        <v>353</v>
      </c>
      <c r="G30" s="58" t="s">
        <v>360</v>
      </c>
      <c r="H30" s="76"/>
    </row>
    <row r="31" spans="1:8" ht="31.5" customHeight="1">
      <c r="A31" s="106"/>
      <c r="B31" s="105"/>
      <c r="C31" s="105"/>
      <c r="D31" s="58" t="s">
        <v>161</v>
      </c>
      <c r="E31" s="46" t="s">
        <v>172</v>
      </c>
      <c r="F31" s="46" t="s">
        <v>354</v>
      </c>
      <c r="G31" s="58" t="s">
        <v>354</v>
      </c>
      <c r="H31" s="76"/>
    </row>
    <row r="32" spans="1:8" ht="31.5" customHeight="1">
      <c r="A32" s="106"/>
      <c r="B32" s="105"/>
      <c r="C32" s="105"/>
      <c r="D32" s="58" t="s">
        <v>162</v>
      </c>
      <c r="E32" s="46" t="s">
        <v>173</v>
      </c>
      <c r="F32" s="46" t="s">
        <v>355</v>
      </c>
      <c r="G32" s="58" t="s">
        <v>361</v>
      </c>
      <c r="H32" s="76"/>
    </row>
    <row r="33" spans="1:8" ht="31.5" customHeight="1">
      <c r="A33" s="106"/>
      <c r="B33" s="105"/>
      <c r="C33" s="105"/>
      <c r="D33" s="58" t="s">
        <v>163</v>
      </c>
      <c r="E33" s="46" t="s">
        <v>174</v>
      </c>
      <c r="F33" s="46" t="s">
        <v>356</v>
      </c>
      <c r="G33" s="58" t="s">
        <v>360</v>
      </c>
      <c r="H33" s="76"/>
    </row>
    <row r="34" spans="1:8" ht="31.5" customHeight="1">
      <c r="A34" s="106"/>
      <c r="B34" s="105"/>
      <c r="C34" s="105"/>
      <c r="D34" s="58" t="s">
        <v>164</v>
      </c>
      <c r="E34" s="46" t="s">
        <v>175</v>
      </c>
      <c r="F34" s="46" t="s">
        <v>356</v>
      </c>
      <c r="G34" s="58" t="s">
        <v>362</v>
      </c>
      <c r="H34" s="76"/>
    </row>
    <row r="35" spans="1:8" ht="31.5" customHeight="1">
      <c r="A35" s="106"/>
      <c r="B35" s="105"/>
      <c r="C35" s="105"/>
      <c r="D35" s="58" t="s">
        <v>165</v>
      </c>
      <c r="E35" s="46" t="s">
        <v>172</v>
      </c>
      <c r="F35" s="46" t="s">
        <v>357</v>
      </c>
      <c r="G35" s="58" t="s">
        <v>354</v>
      </c>
      <c r="H35" s="76"/>
    </row>
    <row r="36" spans="1:8" ht="31.5" customHeight="1">
      <c r="A36" s="106"/>
      <c r="B36" s="105"/>
      <c r="C36" s="105"/>
      <c r="D36" s="58" t="s">
        <v>166</v>
      </c>
      <c r="E36" s="46" t="s">
        <v>176</v>
      </c>
      <c r="F36" s="46" t="s">
        <v>358</v>
      </c>
      <c r="G36" s="58" t="s">
        <v>359</v>
      </c>
      <c r="H36" s="76"/>
    </row>
    <row r="37" spans="1:8" ht="31.5" customHeight="1">
      <c r="A37" s="106"/>
      <c r="B37" s="105"/>
      <c r="C37" s="105"/>
      <c r="D37" s="58" t="s">
        <v>167</v>
      </c>
      <c r="E37" s="46" t="s">
        <v>177</v>
      </c>
      <c r="F37" s="46" t="s">
        <v>359</v>
      </c>
      <c r="G37" s="58" t="s">
        <v>363</v>
      </c>
      <c r="H37" s="76"/>
    </row>
    <row r="38" spans="1:8" ht="44.25" customHeight="1">
      <c r="A38" s="107" t="s">
        <v>178</v>
      </c>
      <c r="B38" s="108"/>
      <c r="C38" s="108"/>
      <c r="D38" s="108"/>
      <c r="E38" s="108"/>
      <c r="F38" s="108"/>
      <c r="G38" s="108"/>
      <c r="H38" s="109"/>
    </row>
    <row r="39" spans="1:8" ht="15.75" customHeight="1">
      <c r="A39" s="105" t="s">
        <v>43</v>
      </c>
      <c r="B39" s="105" t="s">
        <v>179</v>
      </c>
      <c r="C39" s="106" t="s">
        <v>69</v>
      </c>
      <c r="D39" s="58" t="s">
        <v>159</v>
      </c>
      <c r="E39" s="46" t="s">
        <v>154</v>
      </c>
      <c r="F39" s="46" t="s">
        <v>251</v>
      </c>
      <c r="G39" s="46" t="s">
        <v>251</v>
      </c>
      <c r="H39" s="46"/>
    </row>
    <row r="40" spans="1:8" ht="29.25" customHeight="1">
      <c r="A40" s="105"/>
      <c r="B40" s="105"/>
      <c r="C40" s="106"/>
      <c r="D40" s="58" t="s">
        <v>160</v>
      </c>
      <c r="E40" s="46" t="s">
        <v>180</v>
      </c>
      <c r="F40" s="46" t="s">
        <v>181</v>
      </c>
      <c r="G40" s="46" t="s">
        <v>181</v>
      </c>
      <c r="H40" s="46"/>
    </row>
    <row r="41" spans="1:8" ht="27" customHeight="1">
      <c r="A41" s="105"/>
      <c r="B41" s="105"/>
      <c r="C41" s="106"/>
      <c r="D41" s="58" t="s">
        <v>161</v>
      </c>
      <c r="E41" s="46" t="s">
        <v>181</v>
      </c>
      <c r="F41" s="46" t="s">
        <v>349</v>
      </c>
      <c r="G41" s="46" t="s">
        <v>349</v>
      </c>
      <c r="H41" s="46"/>
    </row>
    <row r="42" spans="1:8" ht="30" customHeight="1">
      <c r="A42" s="105"/>
      <c r="B42" s="105"/>
      <c r="C42" s="106"/>
      <c r="D42" s="58" t="s">
        <v>162</v>
      </c>
      <c r="E42" s="46" t="s">
        <v>55</v>
      </c>
      <c r="F42" s="46" t="s">
        <v>250</v>
      </c>
      <c r="G42" s="46" t="s">
        <v>250</v>
      </c>
      <c r="H42" s="46"/>
    </row>
    <row r="43" spans="1:8" ht="30" customHeight="1">
      <c r="A43" s="105"/>
      <c r="B43" s="105"/>
      <c r="C43" s="106"/>
      <c r="D43" s="58" t="s">
        <v>163</v>
      </c>
      <c r="E43" s="46" t="s">
        <v>58</v>
      </c>
      <c r="F43" s="46" t="s">
        <v>60</v>
      </c>
      <c r="G43" s="46" t="s">
        <v>60</v>
      </c>
      <c r="H43" s="46"/>
    </row>
    <row r="44" spans="1:8" ht="31.5" customHeight="1">
      <c r="A44" s="105"/>
      <c r="B44" s="105"/>
      <c r="C44" s="106"/>
      <c r="D44" s="58" t="s">
        <v>164</v>
      </c>
      <c r="E44" s="46" t="s">
        <v>59</v>
      </c>
      <c r="F44" s="46" t="s">
        <v>60</v>
      </c>
      <c r="G44" s="46" t="s">
        <v>60</v>
      </c>
      <c r="H44" s="46"/>
    </row>
    <row r="45" spans="1:8" ht="33" customHeight="1">
      <c r="A45" s="105"/>
      <c r="B45" s="105"/>
      <c r="C45" s="106"/>
      <c r="D45" s="58" t="s">
        <v>165</v>
      </c>
      <c r="E45" s="46" t="s">
        <v>61</v>
      </c>
      <c r="F45" s="46" t="s">
        <v>350</v>
      </c>
      <c r="G45" s="46" t="s">
        <v>350</v>
      </c>
      <c r="H45" s="46"/>
    </row>
    <row r="46" spans="1:8" ht="28.5" customHeight="1">
      <c r="A46" s="105"/>
      <c r="B46" s="105"/>
      <c r="C46" s="106"/>
      <c r="D46" s="58" t="s">
        <v>166</v>
      </c>
      <c r="E46" s="46" t="s">
        <v>62</v>
      </c>
      <c r="F46" s="46" t="s">
        <v>351</v>
      </c>
      <c r="G46" s="46" t="s">
        <v>351</v>
      </c>
      <c r="H46" s="46"/>
    </row>
    <row r="47" spans="1:8" ht="32.25" customHeight="1">
      <c r="A47" s="105"/>
      <c r="B47" s="105"/>
      <c r="C47" s="106"/>
      <c r="D47" s="58" t="s">
        <v>167</v>
      </c>
      <c r="E47" s="46" t="s">
        <v>63</v>
      </c>
      <c r="F47" s="46" t="s">
        <v>352</v>
      </c>
      <c r="G47" s="46" t="s">
        <v>352</v>
      </c>
      <c r="H47" s="46"/>
    </row>
    <row r="48" spans="1:8" ht="15.75" customHeight="1">
      <c r="A48" s="105" t="s">
        <v>44</v>
      </c>
      <c r="B48" s="105" t="s">
        <v>152</v>
      </c>
      <c r="C48" s="106" t="s">
        <v>69</v>
      </c>
      <c r="D48" s="58" t="s">
        <v>159</v>
      </c>
      <c r="E48" s="46" t="s">
        <v>156</v>
      </c>
      <c r="F48" s="46" t="s">
        <v>308</v>
      </c>
      <c r="G48" s="46" t="s">
        <v>308</v>
      </c>
      <c r="H48" s="46"/>
    </row>
    <row r="49" spans="1:8" ht="32.25" customHeight="1">
      <c r="A49" s="105"/>
      <c r="B49" s="105"/>
      <c r="C49" s="106"/>
      <c r="D49" s="58" t="s">
        <v>160</v>
      </c>
      <c r="E49" s="46" t="s">
        <v>156</v>
      </c>
      <c r="F49" s="46" t="s">
        <v>308</v>
      </c>
      <c r="G49" s="46" t="s">
        <v>308</v>
      </c>
      <c r="H49" s="46"/>
    </row>
    <row r="50" spans="1:8" ht="32.25" customHeight="1">
      <c r="A50" s="105"/>
      <c r="B50" s="105"/>
      <c r="C50" s="106"/>
      <c r="D50" s="58" t="s">
        <v>161</v>
      </c>
      <c r="E50" s="46" t="s">
        <v>156</v>
      </c>
      <c r="F50" s="46" t="s">
        <v>308</v>
      </c>
      <c r="G50" s="46" t="s">
        <v>308</v>
      </c>
      <c r="H50" s="46"/>
    </row>
    <row r="51" spans="1:8" ht="32.25" customHeight="1">
      <c r="A51" s="105"/>
      <c r="B51" s="105"/>
      <c r="C51" s="106"/>
      <c r="D51" s="58" t="s">
        <v>162</v>
      </c>
      <c r="E51" s="46" t="s">
        <v>156</v>
      </c>
      <c r="F51" s="46" t="s">
        <v>308</v>
      </c>
      <c r="G51" s="46" t="s">
        <v>308</v>
      </c>
      <c r="H51" s="46"/>
    </row>
    <row r="52" spans="1:8" ht="32.25" customHeight="1">
      <c r="A52" s="105"/>
      <c r="B52" s="105"/>
      <c r="C52" s="106"/>
      <c r="D52" s="58" t="s">
        <v>163</v>
      </c>
      <c r="E52" s="46" t="s">
        <v>156</v>
      </c>
      <c r="F52" s="46" t="s">
        <v>308</v>
      </c>
      <c r="G52" s="46" t="s">
        <v>308</v>
      </c>
      <c r="H52" s="46"/>
    </row>
    <row r="53" spans="1:8" ht="32.25" customHeight="1">
      <c r="A53" s="105"/>
      <c r="B53" s="105"/>
      <c r="C53" s="106"/>
      <c r="D53" s="58" t="s">
        <v>164</v>
      </c>
      <c r="E53" s="46" t="s">
        <v>156</v>
      </c>
      <c r="F53" s="46" t="s">
        <v>308</v>
      </c>
      <c r="G53" s="46" t="s">
        <v>308</v>
      </c>
      <c r="H53" s="46"/>
    </row>
    <row r="54" spans="1:8" ht="32.25" customHeight="1">
      <c r="A54" s="105"/>
      <c r="B54" s="105"/>
      <c r="C54" s="106"/>
      <c r="D54" s="58" t="s">
        <v>165</v>
      </c>
      <c r="E54" s="46" t="s">
        <v>156</v>
      </c>
      <c r="F54" s="46" t="s">
        <v>308</v>
      </c>
      <c r="G54" s="46" t="s">
        <v>308</v>
      </c>
      <c r="H54" s="46"/>
    </row>
    <row r="55" spans="1:8" ht="32.25" customHeight="1">
      <c r="A55" s="105"/>
      <c r="B55" s="105"/>
      <c r="C55" s="106"/>
      <c r="D55" s="58" t="s">
        <v>166</v>
      </c>
      <c r="E55" s="46" t="s">
        <v>156</v>
      </c>
      <c r="F55" s="46" t="s">
        <v>308</v>
      </c>
      <c r="G55" s="46" t="s">
        <v>308</v>
      </c>
      <c r="H55" s="46"/>
    </row>
    <row r="56" spans="1:8" ht="32.25" customHeight="1">
      <c r="A56" s="105"/>
      <c r="B56" s="105"/>
      <c r="C56" s="106"/>
      <c r="D56" s="58" t="s">
        <v>167</v>
      </c>
      <c r="E56" s="46" t="s">
        <v>156</v>
      </c>
      <c r="F56" s="46" t="s">
        <v>308</v>
      </c>
      <c r="G56" s="46" t="s">
        <v>308</v>
      </c>
      <c r="H56" s="46"/>
    </row>
  </sheetData>
  <sheetProtection/>
  <mergeCells count="27">
    <mergeCell ref="A39:A47"/>
    <mergeCell ref="A3:H3"/>
    <mergeCell ref="A5:A7"/>
    <mergeCell ref="B5:B7"/>
    <mergeCell ref="C5:C7"/>
    <mergeCell ref="E5:G5"/>
    <mergeCell ref="H5:H7"/>
    <mergeCell ref="E6:E7"/>
    <mergeCell ref="F6:G6"/>
    <mergeCell ref="A38:H38"/>
    <mergeCell ref="A9:H9"/>
    <mergeCell ref="D5:D7"/>
    <mergeCell ref="A10:A18"/>
    <mergeCell ref="B10:B18"/>
    <mergeCell ref="C10:C18"/>
    <mergeCell ref="C19:C27"/>
    <mergeCell ref="A19:A27"/>
    <mergeCell ref="B39:B47"/>
    <mergeCell ref="C39:C47"/>
    <mergeCell ref="C48:C56"/>
    <mergeCell ref="B48:B56"/>
    <mergeCell ref="A48:A56"/>
    <mergeCell ref="B19:B27"/>
    <mergeCell ref="A28:H28"/>
    <mergeCell ref="A29:A37"/>
    <mergeCell ref="B29:B37"/>
    <mergeCell ref="C29:C37"/>
  </mergeCells>
  <printOptions/>
  <pageMargins left="0.23" right="0.22" top="0.33" bottom="0.28" header="0.21" footer="0.17"/>
  <pageSetup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dimension ref="A1:K38"/>
  <sheetViews>
    <sheetView view="pageBreakPreview" zoomScale="65" zoomScaleNormal="65" zoomScaleSheetLayoutView="65" zoomScalePageLayoutView="0" workbookViewId="0" topLeftCell="A1">
      <selection activeCell="I9" sqref="I9:I10"/>
    </sheetView>
  </sheetViews>
  <sheetFormatPr defaultColWidth="9.00390625" defaultRowHeight="12.75"/>
  <cols>
    <col min="1" max="1" width="6.375" style="69" customWidth="1"/>
    <col min="2" max="2" width="30.00390625" style="17" customWidth="1"/>
    <col min="3" max="3" width="21.125" style="17" customWidth="1"/>
    <col min="4" max="4" width="8.625" style="17" customWidth="1"/>
    <col min="5" max="6" width="9.875" style="17" customWidth="1"/>
    <col min="7" max="7" width="10.00390625" style="17" customWidth="1"/>
    <col min="8" max="8" width="10.125" style="17" customWidth="1"/>
    <col min="9" max="9" width="38.75390625" style="17" customWidth="1"/>
    <col min="10" max="10" width="114.125" style="70" customWidth="1"/>
    <col min="11" max="11" width="13.375" style="17" customWidth="1"/>
    <col min="12" max="16384" width="9.125" style="17" customWidth="1"/>
  </cols>
  <sheetData>
    <row r="1" ht="15.75">
      <c r="K1" s="18" t="s">
        <v>72</v>
      </c>
    </row>
    <row r="3" spans="1:11" ht="48" customHeight="1">
      <c r="A3" s="132" t="s">
        <v>184</v>
      </c>
      <c r="B3" s="133"/>
      <c r="C3" s="133"/>
      <c r="D3" s="133"/>
      <c r="E3" s="133"/>
      <c r="F3" s="133"/>
      <c r="G3" s="133"/>
      <c r="H3" s="133"/>
      <c r="I3" s="133"/>
      <c r="J3" s="133"/>
      <c r="K3" s="133"/>
    </row>
    <row r="4" spans="1:11" ht="15.75">
      <c r="A4" s="133"/>
      <c r="B4" s="133"/>
      <c r="C4" s="133"/>
      <c r="D4" s="133"/>
      <c r="E4" s="133"/>
      <c r="F4" s="133"/>
      <c r="G4" s="133"/>
      <c r="H4" s="133"/>
      <c r="I4" s="133"/>
      <c r="J4" s="133"/>
      <c r="K4" s="133"/>
    </row>
    <row r="6" spans="1:11" ht="12.75">
      <c r="A6" s="134" t="s">
        <v>1</v>
      </c>
      <c r="B6" s="113" t="s">
        <v>31</v>
      </c>
      <c r="C6" s="113" t="s">
        <v>32</v>
      </c>
      <c r="D6" s="113" t="s">
        <v>75</v>
      </c>
      <c r="E6" s="110" t="s">
        <v>33</v>
      </c>
      <c r="F6" s="112"/>
      <c r="G6" s="110" t="s">
        <v>34</v>
      </c>
      <c r="H6" s="112"/>
      <c r="I6" s="110" t="s">
        <v>35</v>
      </c>
      <c r="J6" s="112"/>
      <c r="K6" s="113" t="s">
        <v>36</v>
      </c>
    </row>
    <row r="7" spans="1:11" ht="80.25" customHeight="1">
      <c r="A7" s="135"/>
      <c r="B7" s="115"/>
      <c r="C7" s="115"/>
      <c r="D7" s="115"/>
      <c r="E7" s="20" t="s">
        <v>37</v>
      </c>
      <c r="F7" s="20" t="s">
        <v>38</v>
      </c>
      <c r="G7" s="20" t="s">
        <v>37</v>
      </c>
      <c r="H7" s="20" t="s">
        <v>38</v>
      </c>
      <c r="I7" s="20" t="s">
        <v>39</v>
      </c>
      <c r="J7" s="20" t="s">
        <v>40</v>
      </c>
      <c r="K7" s="115"/>
    </row>
    <row r="8" spans="1:11" ht="15.75">
      <c r="A8" s="71">
        <v>1</v>
      </c>
      <c r="B8" s="22">
        <v>2</v>
      </c>
      <c r="C8" s="22">
        <v>3</v>
      </c>
      <c r="D8" s="22">
        <v>4</v>
      </c>
      <c r="E8" s="22">
        <v>5</v>
      </c>
      <c r="F8" s="22">
        <v>6</v>
      </c>
      <c r="G8" s="22">
        <v>7</v>
      </c>
      <c r="H8" s="22">
        <v>8</v>
      </c>
      <c r="I8" s="22">
        <v>9</v>
      </c>
      <c r="J8" s="22">
        <v>10</v>
      </c>
      <c r="K8" s="72">
        <v>11</v>
      </c>
    </row>
    <row r="9" spans="1:11" ht="409.5" customHeight="1">
      <c r="A9" s="136" t="s">
        <v>41</v>
      </c>
      <c r="B9" s="130" t="s">
        <v>316</v>
      </c>
      <c r="C9" s="113" t="s">
        <v>128</v>
      </c>
      <c r="D9" s="113">
        <v>1</v>
      </c>
      <c r="E9" s="116" t="s">
        <v>6</v>
      </c>
      <c r="F9" s="116" t="s">
        <v>8</v>
      </c>
      <c r="G9" s="116" t="s">
        <v>6</v>
      </c>
      <c r="H9" s="116" t="s">
        <v>8</v>
      </c>
      <c r="I9" s="130" t="s">
        <v>345</v>
      </c>
      <c r="J9" s="130" t="s">
        <v>413</v>
      </c>
      <c r="K9" s="113"/>
    </row>
    <row r="10" spans="1:11" ht="119.25" customHeight="1">
      <c r="A10" s="137"/>
      <c r="B10" s="131"/>
      <c r="C10" s="115"/>
      <c r="D10" s="115"/>
      <c r="E10" s="118"/>
      <c r="F10" s="118"/>
      <c r="G10" s="118"/>
      <c r="H10" s="118"/>
      <c r="I10" s="131"/>
      <c r="J10" s="131"/>
      <c r="K10" s="115"/>
    </row>
    <row r="11" spans="1:11" ht="172.5" customHeight="1">
      <c r="A11" s="74">
        <v>2</v>
      </c>
      <c r="B11" s="49" t="s">
        <v>312</v>
      </c>
      <c r="C11" s="20" t="s">
        <v>128</v>
      </c>
      <c r="D11" s="20">
        <v>1</v>
      </c>
      <c r="E11" s="46" t="s">
        <v>6</v>
      </c>
      <c r="F11" s="46" t="s">
        <v>8</v>
      </c>
      <c r="G11" s="46" t="s">
        <v>6</v>
      </c>
      <c r="H11" s="46" t="s">
        <v>8</v>
      </c>
      <c r="I11" s="49" t="s">
        <v>313</v>
      </c>
      <c r="J11" s="49" t="s">
        <v>364</v>
      </c>
      <c r="K11" s="49"/>
    </row>
    <row r="12" spans="1:11" ht="409.5" customHeight="1">
      <c r="A12" s="75" t="s">
        <v>12</v>
      </c>
      <c r="B12" s="49" t="s">
        <v>18</v>
      </c>
      <c r="C12" s="20" t="s">
        <v>200</v>
      </c>
      <c r="D12" s="20">
        <v>1</v>
      </c>
      <c r="E12" s="46" t="s">
        <v>127</v>
      </c>
      <c r="F12" s="46" t="s">
        <v>8</v>
      </c>
      <c r="G12" s="46" t="s">
        <v>127</v>
      </c>
      <c r="H12" s="46" t="s">
        <v>8</v>
      </c>
      <c r="I12" s="49" t="s">
        <v>201</v>
      </c>
      <c r="J12" s="49" t="s">
        <v>406</v>
      </c>
      <c r="K12" s="49"/>
    </row>
    <row r="13" spans="1:11" ht="320.25" customHeight="1">
      <c r="A13" s="75" t="s">
        <v>43</v>
      </c>
      <c r="B13" s="49" t="s">
        <v>202</v>
      </c>
      <c r="C13" s="20" t="s">
        <v>200</v>
      </c>
      <c r="D13" s="20">
        <v>1</v>
      </c>
      <c r="E13" s="46" t="s">
        <v>127</v>
      </c>
      <c r="F13" s="46" t="s">
        <v>8</v>
      </c>
      <c r="G13" s="46" t="s">
        <v>127</v>
      </c>
      <c r="H13" s="46" t="s">
        <v>8</v>
      </c>
      <c r="I13" s="49" t="s">
        <v>204</v>
      </c>
      <c r="J13" s="130" t="s">
        <v>365</v>
      </c>
      <c r="K13" s="49"/>
    </row>
    <row r="14" spans="1:11" ht="409.5" customHeight="1">
      <c r="A14" s="75" t="s">
        <v>44</v>
      </c>
      <c r="B14" s="53" t="s">
        <v>203</v>
      </c>
      <c r="C14" s="20" t="s">
        <v>200</v>
      </c>
      <c r="D14" s="20">
        <v>1</v>
      </c>
      <c r="E14" s="46" t="s">
        <v>127</v>
      </c>
      <c r="F14" s="46" t="s">
        <v>8</v>
      </c>
      <c r="G14" s="46" t="s">
        <v>127</v>
      </c>
      <c r="H14" s="46" t="s">
        <v>8</v>
      </c>
      <c r="I14" s="53" t="s">
        <v>205</v>
      </c>
      <c r="J14" s="131"/>
      <c r="K14" s="19"/>
    </row>
    <row r="15" spans="1:11" ht="238.5" customHeight="1">
      <c r="A15" s="75" t="s">
        <v>14</v>
      </c>
      <c r="B15" s="49" t="s">
        <v>208</v>
      </c>
      <c r="C15" s="20" t="s">
        <v>207</v>
      </c>
      <c r="D15" s="20">
        <v>1</v>
      </c>
      <c r="E15" s="58" t="s">
        <v>127</v>
      </c>
      <c r="F15" s="58" t="s">
        <v>8</v>
      </c>
      <c r="G15" s="58" t="s">
        <v>127</v>
      </c>
      <c r="H15" s="58" t="s">
        <v>8</v>
      </c>
      <c r="I15" s="49" t="s">
        <v>209</v>
      </c>
      <c r="J15" s="49" t="s">
        <v>366</v>
      </c>
      <c r="K15" s="49"/>
    </row>
    <row r="16" spans="1:11" ht="264" customHeight="1">
      <c r="A16" s="75" t="s">
        <v>45</v>
      </c>
      <c r="B16" s="49" t="s">
        <v>19</v>
      </c>
      <c r="C16" s="20" t="s">
        <v>207</v>
      </c>
      <c r="D16" s="20">
        <v>1</v>
      </c>
      <c r="E16" s="46" t="s">
        <v>127</v>
      </c>
      <c r="F16" s="46" t="s">
        <v>7</v>
      </c>
      <c r="G16" s="46" t="s">
        <v>127</v>
      </c>
      <c r="H16" s="46" t="s">
        <v>7</v>
      </c>
      <c r="I16" s="49" t="s">
        <v>210</v>
      </c>
      <c r="J16" s="53" t="s">
        <v>377</v>
      </c>
      <c r="K16" s="49"/>
    </row>
    <row r="17" spans="1:11" ht="261" customHeight="1">
      <c r="A17" s="75" t="s">
        <v>9</v>
      </c>
      <c r="B17" s="49" t="s">
        <v>16</v>
      </c>
      <c r="C17" s="20" t="s">
        <v>211</v>
      </c>
      <c r="D17" s="20">
        <v>1</v>
      </c>
      <c r="E17" s="46" t="s">
        <v>127</v>
      </c>
      <c r="F17" s="46" t="s">
        <v>8</v>
      </c>
      <c r="G17" s="46" t="s">
        <v>127</v>
      </c>
      <c r="H17" s="46" t="s">
        <v>8</v>
      </c>
      <c r="I17" s="49" t="s">
        <v>212</v>
      </c>
      <c r="J17" s="49" t="s">
        <v>367</v>
      </c>
      <c r="K17" s="49"/>
    </row>
    <row r="18" spans="1:11" ht="123" customHeight="1">
      <c r="A18" s="75" t="s">
        <v>2</v>
      </c>
      <c r="B18" s="49" t="s">
        <v>17</v>
      </c>
      <c r="C18" s="20" t="s">
        <v>211</v>
      </c>
      <c r="D18" s="20">
        <v>1</v>
      </c>
      <c r="E18" s="46" t="s">
        <v>127</v>
      </c>
      <c r="F18" s="46" t="s">
        <v>8</v>
      </c>
      <c r="G18" s="46" t="s">
        <v>127</v>
      </c>
      <c r="H18" s="46" t="s">
        <v>8</v>
      </c>
      <c r="I18" s="49" t="s">
        <v>213</v>
      </c>
      <c r="J18" s="49" t="s">
        <v>368</v>
      </c>
      <c r="K18" s="49"/>
    </row>
    <row r="19" spans="1:11" ht="105.75" customHeight="1">
      <c r="A19" s="75" t="s">
        <v>3</v>
      </c>
      <c r="B19" s="49" t="s">
        <v>214</v>
      </c>
      <c r="C19" s="20" t="s">
        <v>215</v>
      </c>
      <c r="D19" s="20">
        <v>1</v>
      </c>
      <c r="E19" s="46" t="s">
        <v>127</v>
      </c>
      <c r="F19" s="46" t="s">
        <v>8</v>
      </c>
      <c r="G19" s="46" t="s">
        <v>127</v>
      </c>
      <c r="H19" s="46" t="s">
        <v>8</v>
      </c>
      <c r="I19" s="49" t="s">
        <v>216</v>
      </c>
      <c r="J19" s="49" t="s">
        <v>369</v>
      </c>
      <c r="K19" s="49"/>
    </row>
    <row r="20" spans="1:11" ht="116.25" customHeight="1">
      <c r="A20" s="75" t="s">
        <v>46</v>
      </c>
      <c r="B20" s="49" t="s">
        <v>217</v>
      </c>
      <c r="C20" s="20" t="s">
        <v>215</v>
      </c>
      <c r="D20" s="20">
        <v>1</v>
      </c>
      <c r="E20" s="46" t="s">
        <v>127</v>
      </c>
      <c r="F20" s="46" t="s">
        <v>8</v>
      </c>
      <c r="G20" s="46" t="s">
        <v>127</v>
      </c>
      <c r="H20" s="46" t="s">
        <v>8</v>
      </c>
      <c r="I20" s="49" t="s">
        <v>218</v>
      </c>
      <c r="J20" s="45" t="s">
        <v>371</v>
      </c>
      <c r="K20" s="49"/>
    </row>
    <row r="21" spans="1:11" ht="121.5" customHeight="1">
      <c r="A21" s="75" t="s">
        <v>47</v>
      </c>
      <c r="B21" s="53" t="s">
        <v>219</v>
      </c>
      <c r="C21" s="20" t="s">
        <v>215</v>
      </c>
      <c r="D21" s="20">
        <v>1</v>
      </c>
      <c r="E21" s="46" t="s">
        <v>127</v>
      </c>
      <c r="F21" s="46" t="s">
        <v>8</v>
      </c>
      <c r="G21" s="46" t="s">
        <v>127</v>
      </c>
      <c r="H21" s="46" t="s">
        <v>8</v>
      </c>
      <c r="I21" s="53" t="s">
        <v>220</v>
      </c>
      <c r="J21" s="45" t="s">
        <v>370</v>
      </c>
      <c r="K21" s="19"/>
    </row>
    <row r="22" spans="1:11" ht="157.5" customHeight="1">
      <c r="A22" s="73" t="s">
        <v>48</v>
      </c>
      <c r="B22" s="53" t="s">
        <v>221</v>
      </c>
      <c r="C22" s="19" t="s">
        <v>128</v>
      </c>
      <c r="D22" s="19">
        <v>1</v>
      </c>
      <c r="E22" s="46" t="s">
        <v>127</v>
      </c>
      <c r="F22" s="46" t="s">
        <v>8</v>
      </c>
      <c r="G22" s="46" t="s">
        <v>127</v>
      </c>
      <c r="H22" s="46" t="s">
        <v>8</v>
      </c>
      <c r="I22" s="53" t="s">
        <v>222</v>
      </c>
      <c r="J22" s="53" t="s">
        <v>372</v>
      </c>
      <c r="K22" s="19"/>
    </row>
    <row r="23" spans="1:11" ht="409.5" customHeight="1">
      <c r="A23" s="136" t="s">
        <v>49</v>
      </c>
      <c r="B23" s="130" t="s">
        <v>11</v>
      </c>
      <c r="C23" s="113" t="s">
        <v>128</v>
      </c>
      <c r="D23" s="113">
        <v>1</v>
      </c>
      <c r="E23" s="116" t="s">
        <v>127</v>
      </c>
      <c r="F23" s="116" t="s">
        <v>8</v>
      </c>
      <c r="G23" s="116" t="s">
        <v>127</v>
      </c>
      <c r="H23" s="116" t="s">
        <v>8</v>
      </c>
      <c r="I23" s="130" t="s">
        <v>223</v>
      </c>
      <c r="J23" s="130" t="s">
        <v>373</v>
      </c>
      <c r="K23" s="113"/>
    </row>
    <row r="24" spans="1:11" ht="197.25" customHeight="1">
      <c r="A24" s="137"/>
      <c r="B24" s="131"/>
      <c r="C24" s="115"/>
      <c r="D24" s="115"/>
      <c r="E24" s="118"/>
      <c r="F24" s="118"/>
      <c r="G24" s="118"/>
      <c r="H24" s="118"/>
      <c r="I24" s="131"/>
      <c r="J24" s="131"/>
      <c r="K24" s="115"/>
    </row>
    <row r="25" spans="1:11" ht="405.75" customHeight="1">
      <c r="A25" s="75" t="s">
        <v>50</v>
      </c>
      <c r="B25" s="49" t="s">
        <v>224</v>
      </c>
      <c r="C25" s="19" t="s">
        <v>128</v>
      </c>
      <c r="D25" s="19">
        <v>1</v>
      </c>
      <c r="E25" s="46" t="s">
        <v>127</v>
      </c>
      <c r="F25" s="46" t="s">
        <v>8</v>
      </c>
      <c r="G25" s="46" t="s">
        <v>127</v>
      </c>
      <c r="H25" s="46" t="s">
        <v>8</v>
      </c>
      <c r="I25" s="49" t="s">
        <v>225</v>
      </c>
      <c r="J25" s="49" t="s">
        <v>374</v>
      </c>
      <c r="K25" s="49"/>
    </row>
    <row r="26" spans="1:11" ht="409.5" customHeight="1">
      <c r="A26" s="136" t="s">
        <v>51</v>
      </c>
      <c r="B26" s="130" t="s">
        <v>226</v>
      </c>
      <c r="C26" s="113" t="s">
        <v>128</v>
      </c>
      <c r="D26" s="113">
        <v>1</v>
      </c>
      <c r="E26" s="116" t="s">
        <v>127</v>
      </c>
      <c r="F26" s="116" t="s">
        <v>8</v>
      </c>
      <c r="G26" s="116" t="s">
        <v>127</v>
      </c>
      <c r="H26" s="116" t="s">
        <v>8</v>
      </c>
      <c r="I26" s="113" t="s">
        <v>227</v>
      </c>
      <c r="J26" s="130" t="s">
        <v>407</v>
      </c>
      <c r="K26" s="113"/>
    </row>
    <row r="27" spans="1:11" ht="213.75" customHeight="1">
      <c r="A27" s="139"/>
      <c r="B27" s="138"/>
      <c r="C27" s="114"/>
      <c r="D27" s="115"/>
      <c r="E27" s="117"/>
      <c r="F27" s="117"/>
      <c r="G27" s="117"/>
      <c r="H27" s="117"/>
      <c r="I27" s="114"/>
      <c r="J27" s="138"/>
      <c r="K27" s="114"/>
    </row>
    <row r="28" spans="1:11" ht="192" customHeight="1">
      <c r="A28" s="75" t="s">
        <v>52</v>
      </c>
      <c r="B28" s="49" t="s">
        <v>228</v>
      </c>
      <c r="C28" s="20" t="s">
        <v>128</v>
      </c>
      <c r="D28" s="20">
        <v>1</v>
      </c>
      <c r="E28" s="46" t="s">
        <v>127</v>
      </c>
      <c r="F28" s="46" t="s">
        <v>8</v>
      </c>
      <c r="G28" s="46" t="s">
        <v>127</v>
      </c>
      <c r="H28" s="46" t="s">
        <v>8</v>
      </c>
      <c r="I28" s="49" t="s">
        <v>229</v>
      </c>
      <c r="J28" s="49" t="s">
        <v>378</v>
      </c>
      <c r="K28" s="49"/>
    </row>
    <row r="29" spans="1:11" ht="329.25" customHeight="1">
      <c r="A29" s="75" t="s">
        <v>53</v>
      </c>
      <c r="B29" s="49" t="s">
        <v>230</v>
      </c>
      <c r="C29" s="20" t="s">
        <v>231</v>
      </c>
      <c r="D29" s="20">
        <v>1</v>
      </c>
      <c r="E29" s="46" t="s">
        <v>127</v>
      </c>
      <c r="F29" s="46" t="s">
        <v>8</v>
      </c>
      <c r="G29" s="46" t="s">
        <v>127</v>
      </c>
      <c r="H29" s="46" t="s">
        <v>8</v>
      </c>
      <c r="I29" s="49" t="s">
        <v>232</v>
      </c>
      <c r="J29" s="49" t="s">
        <v>408</v>
      </c>
      <c r="K29" s="20"/>
    </row>
    <row r="30" spans="1:11" ht="193.5" customHeight="1">
      <c r="A30" s="75" t="s">
        <v>248</v>
      </c>
      <c r="B30" s="49" t="s">
        <v>21</v>
      </c>
      <c r="C30" s="20" t="s">
        <v>128</v>
      </c>
      <c r="D30" s="20">
        <v>1</v>
      </c>
      <c r="E30" s="46" t="s">
        <v>5</v>
      </c>
      <c r="F30" s="46" t="s">
        <v>8</v>
      </c>
      <c r="G30" s="46" t="s">
        <v>5</v>
      </c>
      <c r="H30" s="46" t="s">
        <v>8</v>
      </c>
      <c r="I30" s="49" t="s">
        <v>233</v>
      </c>
      <c r="J30" s="49" t="s">
        <v>409</v>
      </c>
      <c r="K30" s="20"/>
    </row>
    <row r="31" spans="1:11" ht="199.5" customHeight="1">
      <c r="A31" s="75" t="s">
        <v>54</v>
      </c>
      <c r="B31" s="49" t="s">
        <v>20</v>
      </c>
      <c r="C31" s="20" t="s">
        <v>234</v>
      </c>
      <c r="D31" s="20">
        <v>1</v>
      </c>
      <c r="E31" s="46" t="s">
        <v>127</v>
      </c>
      <c r="F31" s="46" t="s">
        <v>8</v>
      </c>
      <c r="G31" s="46" t="s">
        <v>127</v>
      </c>
      <c r="H31" s="46" t="s">
        <v>8</v>
      </c>
      <c r="I31" s="49" t="s">
        <v>235</v>
      </c>
      <c r="J31" s="49" t="s">
        <v>410</v>
      </c>
      <c r="K31" s="20"/>
    </row>
    <row r="32" spans="1:11" ht="249.75" customHeight="1">
      <c r="A32" s="75" t="s">
        <v>249</v>
      </c>
      <c r="B32" s="49" t="s">
        <v>314</v>
      </c>
      <c r="C32" s="20" t="s">
        <v>128</v>
      </c>
      <c r="D32" s="20">
        <v>1</v>
      </c>
      <c r="E32" s="46" t="s">
        <v>6</v>
      </c>
      <c r="F32" s="46" t="s">
        <v>8</v>
      </c>
      <c r="G32" s="46" t="s">
        <v>6</v>
      </c>
      <c r="H32" s="46" t="s">
        <v>8</v>
      </c>
      <c r="I32" s="49" t="s">
        <v>315</v>
      </c>
      <c r="J32" s="49" t="s">
        <v>375</v>
      </c>
      <c r="K32" s="20"/>
    </row>
    <row r="33" spans="1:11" ht="188.25" customHeight="1">
      <c r="A33" s="75" t="s">
        <v>55</v>
      </c>
      <c r="B33" s="49" t="s">
        <v>236</v>
      </c>
      <c r="C33" s="20" t="s">
        <v>128</v>
      </c>
      <c r="D33" s="20">
        <v>1</v>
      </c>
      <c r="E33" s="46" t="s">
        <v>5</v>
      </c>
      <c r="F33" s="46" t="s">
        <v>6</v>
      </c>
      <c r="G33" s="46" t="s">
        <v>5</v>
      </c>
      <c r="H33" s="46" t="s">
        <v>6</v>
      </c>
      <c r="I33" s="49" t="s">
        <v>237</v>
      </c>
      <c r="J33" s="49" t="s">
        <v>393</v>
      </c>
      <c r="K33" s="20"/>
    </row>
    <row r="34" spans="1:11" ht="86.25" customHeight="1">
      <c r="A34" s="75" t="s">
        <v>56</v>
      </c>
      <c r="B34" s="49" t="s">
        <v>238</v>
      </c>
      <c r="C34" s="20" t="s">
        <v>128</v>
      </c>
      <c r="D34" s="20">
        <v>1</v>
      </c>
      <c r="E34" s="46" t="s">
        <v>127</v>
      </c>
      <c r="F34" s="46" t="s">
        <v>8</v>
      </c>
      <c r="G34" s="46" t="s">
        <v>127</v>
      </c>
      <c r="H34" s="46" t="s">
        <v>8</v>
      </c>
      <c r="I34" s="49" t="s">
        <v>239</v>
      </c>
      <c r="J34" s="49" t="s">
        <v>344</v>
      </c>
      <c r="K34" s="20"/>
    </row>
    <row r="35" spans="1:11" ht="73.5" customHeight="1">
      <c r="A35" s="75" t="s">
        <v>250</v>
      </c>
      <c r="B35" s="49" t="s">
        <v>240</v>
      </c>
      <c r="C35" s="20" t="s">
        <v>128</v>
      </c>
      <c r="D35" s="20">
        <v>1</v>
      </c>
      <c r="E35" s="46" t="s">
        <v>127</v>
      </c>
      <c r="F35" s="46" t="s">
        <v>8</v>
      </c>
      <c r="G35" s="46" t="s">
        <v>127</v>
      </c>
      <c r="H35" s="46" t="s">
        <v>8</v>
      </c>
      <c r="I35" s="49" t="s">
        <v>241</v>
      </c>
      <c r="J35" s="49" t="s">
        <v>343</v>
      </c>
      <c r="K35" s="20"/>
    </row>
    <row r="36" spans="1:11" ht="133.5" customHeight="1">
      <c r="A36" s="75" t="s">
        <v>57</v>
      </c>
      <c r="B36" s="49" t="s">
        <v>242</v>
      </c>
      <c r="C36" s="20" t="s">
        <v>128</v>
      </c>
      <c r="D36" s="20">
        <v>1</v>
      </c>
      <c r="E36" s="46" t="s">
        <v>127</v>
      </c>
      <c r="F36" s="46" t="s">
        <v>8</v>
      </c>
      <c r="G36" s="46" t="s">
        <v>127</v>
      </c>
      <c r="H36" s="46" t="s">
        <v>8</v>
      </c>
      <c r="I36" s="49" t="s">
        <v>243</v>
      </c>
      <c r="J36" s="49" t="s">
        <v>376</v>
      </c>
      <c r="K36" s="20"/>
    </row>
    <row r="37" spans="1:11" ht="126.75" customHeight="1">
      <c r="A37" s="75" t="s">
        <v>58</v>
      </c>
      <c r="B37" s="49" t="s">
        <v>244</v>
      </c>
      <c r="C37" s="20" t="s">
        <v>128</v>
      </c>
      <c r="D37" s="20">
        <v>1</v>
      </c>
      <c r="E37" s="46" t="s">
        <v>127</v>
      </c>
      <c r="F37" s="46" t="s">
        <v>8</v>
      </c>
      <c r="G37" s="46" t="s">
        <v>127</v>
      </c>
      <c r="H37" s="46" t="s">
        <v>8</v>
      </c>
      <c r="I37" s="49" t="s">
        <v>245</v>
      </c>
      <c r="J37" s="49" t="s">
        <v>399</v>
      </c>
      <c r="K37" s="20"/>
    </row>
    <row r="38" spans="1:11" ht="128.25" customHeight="1">
      <c r="A38" s="75" t="s">
        <v>59</v>
      </c>
      <c r="B38" s="49" t="s">
        <v>246</v>
      </c>
      <c r="C38" s="20" t="s">
        <v>128</v>
      </c>
      <c r="D38" s="20">
        <v>1</v>
      </c>
      <c r="E38" s="46" t="s">
        <v>127</v>
      </c>
      <c r="F38" s="46" t="s">
        <v>8</v>
      </c>
      <c r="G38" s="46" t="s">
        <v>127</v>
      </c>
      <c r="H38" s="46" t="s">
        <v>8</v>
      </c>
      <c r="I38" s="49" t="s">
        <v>247</v>
      </c>
      <c r="J38" s="49" t="s">
        <v>342</v>
      </c>
      <c r="K38" s="20"/>
    </row>
  </sheetData>
  <sheetProtection/>
  <mergeCells count="44">
    <mergeCell ref="F26:F27"/>
    <mergeCell ref="E26:E27"/>
    <mergeCell ref="C26:C27"/>
    <mergeCell ref="B26:B27"/>
    <mergeCell ref="A26:A27"/>
    <mergeCell ref="G23:G24"/>
    <mergeCell ref="G26:G27"/>
    <mergeCell ref="D23:D24"/>
    <mergeCell ref="D26:D27"/>
    <mergeCell ref="K26:K27"/>
    <mergeCell ref="J26:J27"/>
    <mergeCell ref="I26:I27"/>
    <mergeCell ref="H26:H27"/>
    <mergeCell ref="H23:H24"/>
    <mergeCell ref="I23:I24"/>
    <mergeCell ref="J23:J24"/>
    <mergeCell ref="K23:K24"/>
    <mergeCell ref="K9:K10"/>
    <mergeCell ref="I6:J6"/>
    <mergeCell ref="K6:K7"/>
    <mergeCell ref="A23:A24"/>
    <mergeCell ref="B23:B24"/>
    <mergeCell ref="C23:C24"/>
    <mergeCell ref="E23:E24"/>
    <mergeCell ref="F23:F24"/>
    <mergeCell ref="I9:I10"/>
    <mergeCell ref="D6:D7"/>
    <mergeCell ref="G9:G10"/>
    <mergeCell ref="E9:E10"/>
    <mergeCell ref="F9:F10"/>
    <mergeCell ref="B9:B10"/>
    <mergeCell ref="C9:C10"/>
    <mergeCell ref="A9:A10"/>
    <mergeCell ref="D9:D10"/>
    <mergeCell ref="J13:J14"/>
    <mergeCell ref="A3:K3"/>
    <mergeCell ref="A4:K4"/>
    <mergeCell ref="A6:A7"/>
    <mergeCell ref="B6:B7"/>
    <mergeCell ref="C6:C7"/>
    <mergeCell ref="E6:F6"/>
    <mergeCell ref="G6:H6"/>
    <mergeCell ref="J9:J10"/>
    <mergeCell ref="H9:H10"/>
  </mergeCells>
  <printOptions/>
  <pageMargins left="0.29" right="0.17" top="0.39" bottom="0.27" header="0.3" footer="0.17"/>
  <pageSetup horizontalDpi="600" verticalDpi="600" orientation="landscape" paperSize="9" scale="53" r:id="rId1"/>
</worksheet>
</file>

<file path=xl/worksheets/sheet4.xml><?xml version="1.0" encoding="utf-8"?>
<worksheet xmlns="http://schemas.openxmlformats.org/spreadsheetml/2006/main" xmlns:r="http://schemas.openxmlformats.org/officeDocument/2006/relationships">
  <dimension ref="A1:J17"/>
  <sheetViews>
    <sheetView view="pageBreakPreview" zoomScale="75" zoomScaleNormal="75" zoomScaleSheetLayoutView="75" zoomScalePageLayoutView="0" workbookViewId="0" topLeftCell="A1">
      <selection activeCell="G17" sqref="G17"/>
    </sheetView>
  </sheetViews>
  <sheetFormatPr defaultColWidth="9.00390625" defaultRowHeight="12.75"/>
  <cols>
    <col min="1" max="1" width="4.125" style="62" customWidth="1"/>
    <col min="2" max="2" width="24.75390625" style="62" customWidth="1"/>
    <col min="3" max="3" width="43.125" style="62" customWidth="1"/>
    <col min="4" max="4" width="23.875" style="62" customWidth="1"/>
    <col min="5" max="5" width="14.625" style="62" customWidth="1"/>
    <col min="6" max="6" width="13.875" style="62" customWidth="1"/>
    <col min="7" max="7" width="45.75390625" style="62" customWidth="1"/>
    <col min="8" max="16384" width="9.125" style="62" customWidth="1"/>
  </cols>
  <sheetData>
    <row r="1" spans="5:7" ht="15">
      <c r="E1" s="63"/>
      <c r="G1" s="63" t="s">
        <v>278</v>
      </c>
    </row>
    <row r="2" spans="1:7" ht="15">
      <c r="A2" s="140" t="s">
        <v>185</v>
      </c>
      <c r="B2" s="140"/>
      <c r="C2" s="140"/>
      <c r="D2" s="140"/>
      <c r="E2" s="140"/>
      <c r="F2" s="140"/>
      <c r="G2" s="140"/>
    </row>
    <row r="4" spans="1:7" ht="49.5" customHeight="1">
      <c r="A4" s="141" t="s">
        <v>1</v>
      </c>
      <c r="B4" s="141" t="s">
        <v>186</v>
      </c>
      <c r="C4" s="141" t="s">
        <v>187</v>
      </c>
      <c r="D4" s="141" t="s">
        <v>188</v>
      </c>
      <c r="E4" s="143" t="s">
        <v>189</v>
      </c>
      <c r="F4" s="145"/>
      <c r="G4" s="141" t="s">
        <v>194</v>
      </c>
    </row>
    <row r="5" spans="1:7" ht="14.25" customHeight="1">
      <c r="A5" s="142"/>
      <c r="B5" s="142"/>
      <c r="C5" s="142"/>
      <c r="D5" s="142"/>
      <c r="E5" s="64" t="s">
        <v>192</v>
      </c>
      <c r="F5" s="65" t="s">
        <v>193</v>
      </c>
      <c r="G5" s="142"/>
    </row>
    <row r="6" spans="1:7" ht="14.25" customHeight="1">
      <c r="A6" s="14">
        <v>1</v>
      </c>
      <c r="B6" s="14">
        <v>2</v>
      </c>
      <c r="C6" s="14">
        <v>3</v>
      </c>
      <c r="D6" s="14">
        <v>4</v>
      </c>
      <c r="E6" s="14">
        <v>5</v>
      </c>
      <c r="F6" s="13">
        <v>6</v>
      </c>
      <c r="G6" s="13">
        <v>7</v>
      </c>
    </row>
    <row r="7" spans="1:7" ht="31.5" customHeight="1">
      <c r="A7" s="143" t="s">
        <v>198</v>
      </c>
      <c r="B7" s="144"/>
      <c r="C7" s="144"/>
      <c r="D7" s="144"/>
      <c r="E7" s="144"/>
      <c r="F7" s="144"/>
      <c r="G7" s="145"/>
    </row>
    <row r="8" spans="1:7" ht="107.25" customHeight="1">
      <c r="A8" s="14">
        <v>1</v>
      </c>
      <c r="B8" s="14" t="s">
        <v>190</v>
      </c>
      <c r="C8" s="66" t="s">
        <v>379</v>
      </c>
      <c r="D8" s="14" t="s">
        <v>197</v>
      </c>
      <c r="E8" s="14" t="s">
        <v>6</v>
      </c>
      <c r="F8" s="14" t="s">
        <v>6</v>
      </c>
      <c r="G8" s="15" t="s">
        <v>400</v>
      </c>
    </row>
    <row r="9" spans="1:7" ht="102.75" customHeight="1">
      <c r="A9" s="13">
        <v>2</v>
      </c>
      <c r="B9" s="14" t="s">
        <v>380</v>
      </c>
      <c r="C9" s="15" t="s">
        <v>382</v>
      </c>
      <c r="D9" s="14" t="s">
        <v>199</v>
      </c>
      <c r="E9" s="14" t="s">
        <v>6</v>
      </c>
      <c r="F9" s="14" t="s">
        <v>6</v>
      </c>
      <c r="G9" s="15" t="s">
        <v>392</v>
      </c>
    </row>
    <row r="10" spans="1:7" ht="109.5" customHeight="1">
      <c r="A10" s="13">
        <v>3</v>
      </c>
      <c r="B10" s="14" t="s">
        <v>380</v>
      </c>
      <c r="C10" s="15" t="s">
        <v>381</v>
      </c>
      <c r="D10" s="14" t="s">
        <v>199</v>
      </c>
      <c r="E10" s="14" t="s">
        <v>6</v>
      </c>
      <c r="F10" s="14" t="s">
        <v>6</v>
      </c>
      <c r="G10" s="15" t="s">
        <v>392</v>
      </c>
    </row>
    <row r="11" spans="1:7" ht="135" customHeight="1">
      <c r="A11" s="13">
        <v>4</v>
      </c>
      <c r="B11" s="14" t="s">
        <v>383</v>
      </c>
      <c r="C11" s="15" t="s">
        <v>384</v>
      </c>
      <c r="D11" s="14" t="s">
        <v>195</v>
      </c>
      <c r="E11" s="14" t="s">
        <v>6</v>
      </c>
      <c r="F11" s="14" t="s">
        <v>6</v>
      </c>
      <c r="G11" s="15" t="s">
        <v>405</v>
      </c>
    </row>
    <row r="12" spans="1:7" ht="33" customHeight="1">
      <c r="A12" s="146" t="s">
        <v>391</v>
      </c>
      <c r="B12" s="147"/>
      <c r="C12" s="147"/>
      <c r="D12" s="147"/>
      <c r="E12" s="147"/>
      <c r="F12" s="147"/>
      <c r="G12" s="148"/>
    </row>
    <row r="13" spans="1:7" ht="75" customHeight="1">
      <c r="A13" s="13">
        <v>1</v>
      </c>
      <c r="B13" s="14" t="s">
        <v>390</v>
      </c>
      <c r="C13" s="66" t="s">
        <v>385</v>
      </c>
      <c r="D13" s="14" t="s">
        <v>197</v>
      </c>
      <c r="E13" s="14" t="s">
        <v>6</v>
      </c>
      <c r="F13" s="14" t="s">
        <v>6</v>
      </c>
      <c r="G13" s="15" t="s">
        <v>394</v>
      </c>
    </row>
    <row r="14" spans="1:7" ht="260.25" customHeight="1">
      <c r="A14" s="13">
        <v>2</v>
      </c>
      <c r="B14" s="14" t="s">
        <v>191</v>
      </c>
      <c r="C14" s="66" t="s">
        <v>386</v>
      </c>
      <c r="D14" s="14" t="s">
        <v>128</v>
      </c>
      <c r="E14" s="14" t="s">
        <v>6</v>
      </c>
      <c r="F14" s="14" t="s">
        <v>6</v>
      </c>
      <c r="G14" s="67" t="s">
        <v>395</v>
      </c>
    </row>
    <row r="15" spans="1:7" ht="90">
      <c r="A15" s="13">
        <v>3</v>
      </c>
      <c r="B15" s="14" t="s">
        <v>191</v>
      </c>
      <c r="C15" s="66" t="s">
        <v>387</v>
      </c>
      <c r="D15" s="14" t="s">
        <v>197</v>
      </c>
      <c r="E15" s="14" t="s">
        <v>6</v>
      </c>
      <c r="F15" s="14" t="s">
        <v>6</v>
      </c>
      <c r="G15" s="67" t="s">
        <v>396</v>
      </c>
    </row>
    <row r="16" spans="1:7" ht="135">
      <c r="A16" s="13">
        <v>4</v>
      </c>
      <c r="B16" s="14" t="s">
        <v>191</v>
      </c>
      <c r="C16" s="66" t="s">
        <v>388</v>
      </c>
      <c r="D16" s="14" t="s">
        <v>197</v>
      </c>
      <c r="E16" s="14" t="s">
        <v>6</v>
      </c>
      <c r="F16" s="14" t="s">
        <v>6</v>
      </c>
      <c r="G16" s="15" t="s">
        <v>397</v>
      </c>
    </row>
    <row r="17" spans="1:10" ht="75">
      <c r="A17" s="13">
        <v>5</v>
      </c>
      <c r="B17" s="14" t="s">
        <v>191</v>
      </c>
      <c r="C17" s="66" t="s">
        <v>389</v>
      </c>
      <c r="D17" s="14" t="s">
        <v>197</v>
      </c>
      <c r="E17" s="14" t="s">
        <v>6</v>
      </c>
      <c r="F17" s="14" t="s">
        <v>6</v>
      </c>
      <c r="G17" s="67" t="s">
        <v>398</v>
      </c>
      <c r="J17" s="68"/>
    </row>
  </sheetData>
  <sheetProtection/>
  <mergeCells count="9">
    <mergeCell ref="A2:G2"/>
    <mergeCell ref="G4:G5"/>
    <mergeCell ref="A7:G7"/>
    <mergeCell ref="A12:G12"/>
    <mergeCell ref="E4:F4"/>
    <mergeCell ref="A4:A5"/>
    <mergeCell ref="B4:B5"/>
    <mergeCell ref="C4:C5"/>
    <mergeCell ref="D4:D5"/>
  </mergeCells>
  <printOptions/>
  <pageMargins left="0.31" right="0.24" top="0.25" bottom="0.22" header="0.19" footer="0.18"/>
  <pageSetup horizontalDpi="600" verticalDpi="600" orientation="landscape" paperSize="9" scale="85" r:id="rId1"/>
  <rowBreaks count="1" manualBreakCount="1">
    <brk id="11" max="6" man="1"/>
  </rowBreaks>
</worksheet>
</file>

<file path=xl/worksheets/sheet5.xml><?xml version="1.0" encoding="utf-8"?>
<worksheet xmlns="http://schemas.openxmlformats.org/spreadsheetml/2006/main" xmlns:r="http://schemas.openxmlformats.org/officeDocument/2006/relationships">
  <dimension ref="A1:K77"/>
  <sheetViews>
    <sheetView view="pageBreakPreview" zoomScale="75" zoomScaleSheetLayoutView="75" zoomScalePageLayoutView="0" workbookViewId="0" topLeftCell="A1">
      <selection activeCell="M10" sqref="M10"/>
    </sheetView>
  </sheetViews>
  <sheetFormatPr defaultColWidth="9.00390625" defaultRowHeight="12.75"/>
  <cols>
    <col min="1" max="1" width="6.875" style="17" customWidth="1"/>
    <col min="2" max="2" width="47.875" style="17" customWidth="1"/>
    <col min="3" max="3" width="42.375" style="17" customWidth="1"/>
    <col min="4" max="4" width="7.00390625" style="17" customWidth="1"/>
    <col min="5" max="5" width="6.375" style="17" customWidth="1"/>
    <col min="6" max="6" width="10.00390625" style="17" customWidth="1"/>
    <col min="7" max="7" width="6.00390625" style="17" customWidth="1"/>
    <col min="8" max="8" width="15.875" style="17" customWidth="1"/>
    <col min="9" max="9" width="15.75390625" style="17" customWidth="1"/>
    <col min="10" max="10" width="16.375" style="17" customWidth="1"/>
    <col min="11" max="11" width="14.375" style="17" bestFit="1" customWidth="1"/>
    <col min="12" max="16384" width="9.125" style="17" customWidth="1"/>
  </cols>
  <sheetData>
    <row r="1" ht="12.75">
      <c r="J1" s="18" t="s">
        <v>402</v>
      </c>
    </row>
    <row r="3" spans="1:10" ht="15" customHeight="1">
      <c r="A3" s="133" t="s">
        <v>73</v>
      </c>
      <c r="B3" s="133"/>
      <c r="C3" s="133"/>
      <c r="D3" s="133"/>
      <c r="E3" s="133"/>
      <c r="F3" s="133"/>
      <c r="G3" s="133"/>
      <c r="H3" s="133"/>
      <c r="I3" s="133"/>
      <c r="J3" s="133"/>
    </row>
    <row r="4" spans="1:10" ht="15" customHeight="1">
      <c r="A4" s="133" t="s">
        <v>74</v>
      </c>
      <c r="B4" s="133"/>
      <c r="C4" s="133"/>
      <c r="D4" s="133"/>
      <c r="E4" s="133"/>
      <c r="F4" s="133"/>
      <c r="G4" s="133"/>
      <c r="H4" s="133"/>
      <c r="I4" s="133"/>
      <c r="J4" s="133"/>
    </row>
    <row r="6" spans="1:10" s="39" customFormat="1" ht="26.25" customHeight="1">
      <c r="A6" s="154" t="s">
        <v>75</v>
      </c>
      <c r="B6" s="154" t="s">
        <v>76</v>
      </c>
      <c r="C6" s="154" t="s">
        <v>77</v>
      </c>
      <c r="D6" s="156" t="s">
        <v>27</v>
      </c>
      <c r="E6" s="157"/>
      <c r="F6" s="157"/>
      <c r="G6" s="158"/>
      <c r="H6" s="156" t="s">
        <v>78</v>
      </c>
      <c r="I6" s="157"/>
      <c r="J6" s="158"/>
    </row>
    <row r="7" spans="1:11" s="39" customFormat="1" ht="84" customHeight="1">
      <c r="A7" s="155"/>
      <c r="B7" s="155"/>
      <c r="C7" s="155"/>
      <c r="D7" s="40" t="s">
        <v>79</v>
      </c>
      <c r="E7" s="40" t="s">
        <v>80</v>
      </c>
      <c r="F7" s="40" t="s">
        <v>81</v>
      </c>
      <c r="G7" s="40" t="s">
        <v>82</v>
      </c>
      <c r="H7" s="40" t="s">
        <v>83</v>
      </c>
      <c r="I7" s="40" t="s">
        <v>84</v>
      </c>
      <c r="J7" s="40" t="s">
        <v>85</v>
      </c>
      <c r="K7" s="88" t="s">
        <v>87</v>
      </c>
    </row>
    <row r="8" spans="1:10" s="39" customFormat="1" ht="12.75" thickBot="1">
      <c r="A8" s="41">
        <v>1</v>
      </c>
      <c r="B8" s="41">
        <v>2</v>
      </c>
      <c r="C8" s="41">
        <v>3</v>
      </c>
      <c r="D8" s="41">
        <v>4</v>
      </c>
      <c r="E8" s="41">
        <v>5</v>
      </c>
      <c r="F8" s="41">
        <v>6</v>
      </c>
      <c r="G8" s="41">
        <v>7</v>
      </c>
      <c r="H8" s="41">
        <v>8</v>
      </c>
      <c r="I8" s="41">
        <v>9</v>
      </c>
      <c r="J8" s="41">
        <v>10</v>
      </c>
    </row>
    <row r="9" spans="1:11" s="39" customFormat="1" ht="18" customHeight="1" thickBot="1">
      <c r="A9" s="152" t="s">
        <v>86</v>
      </c>
      <c r="B9" s="149"/>
      <c r="C9" s="42" t="s">
        <v>4</v>
      </c>
      <c r="D9" s="43"/>
      <c r="E9" s="44"/>
      <c r="F9" s="44"/>
      <c r="G9" s="43"/>
      <c r="H9" s="36">
        <f>SUM(H10:H20)</f>
        <v>27560707.8</v>
      </c>
      <c r="I9" s="36">
        <f>SUM(I10:I20)</f>
        <v>35395866.1</v>
      </c>
      <c r="J9" s="36">
        <f>SUM(J10:J20)</f>
        <v>34948722.50000001</v>
      </c>
      <c r="K9" s="89">
        <f>I9+'Табл 21'!D10+'Табл 21'!D13</f>
        <v>36387176.1</v>
      </c>
    </row>
    <row r="10" spans="1:10" s="39" customFormat="1" ht="26.25" thickBot="1">
      <c r="A10" s="152"/>
      <c r="B10" s="150"/>
      <c r="C10" s="45" t="s">
        <v>128</v>
      </c>
      <c r="D10" s="46" t="s">
        <v>256</v>
      </c>
      <c r="E10" s="22"/>
      <c r="F10" s="22"/>
      <c r="G10" s="46"/>
      <c r="H10" s="37">
        <f>H21+H22+H33+H34+H35+H36+H37+H39+H64+H67+H68+H69+H70+H71+H72+H74+H76</f>
        <v>17388738.6</v>
      </c>
      <c r="I10" s="37">
        <f>I21+I22+I33+I34+I35+I36+I37+I39+I64+I67+I68+I69+I70+I71+I72+I74+I76</f>
        <v>19951841.1</v>
      </c>
      <c r="J10" s="37">
        <f>J21+J22+J33+J34+J35+J36+J37+J39+J64+J67+J68+J69+J70+J71+J72+J74+J76</f>
        <v>19588410.000000004</v>
      </c>
    </row>
    <row r="11" spans="1:10" s="39" customFormat="1" ht="26.25" thickBot="1">
      <c r="A11" s="152"/>
      <c r="B11" s="150"/>
      <c r="C11" s="45" t="s">
        <v>196</v>
      </c>
      <c r="D11" s="46" t="s">
        <v>88</v>
      </c>
      <c r="E11" s="22"/>
      <c r="F11" s="22"/>
      <c r="G11" s="46"/>
      <c r="H11" s="37">
        <f>H28+H29</f>
        <v>50690.5</v>
      </c>
      <c r="I11" s="37">
        <f>I28+I29</f>
        <v>50690.5</v>
      </c>
      <c r="J11" s="37">
        <f>J28+J29</f>
        <v>50620.5</v>
      </c>
    </row>
    <row r="12" spans="1:10" s="39" customFormat="1" ht="13.5" thickBot="1">
      <c r="A12" s="152"/>
      <c r="B12" s="150"/>
      <c r="C12" s="45" t="s">
        <v>206</v>
      </c>
      <c r="D12" s="46" t="s">
        <v>89</v>
      </c>
      <c r="E12" s="24"/>
      <c r="F12" s="22"/>
      <c r="G12" s="47"/>
      <c r="H12" s="48">
        <v>0</v>
      </c>
      <c r="I12" s="48">
        <v>0</v>
      </c>
      <c r="J12" s="48">
        <v>0</v>
      </c>
    </row>
    <row r="13" spans="1:10" s="39" customFormat="1" ht="13.5" thickBot="1">
      <c r="A13" s="152"/>
      <c r="B13" s="150"/>
      <c r="C13" s="45" t="s">
        <v>199</v>
      </c>
      <c r="D13" s="46" t="s">
        <v>90</v>
      </c>
      <c r="E13" s="24"/>
      <c r="F13" s="22"/>
      <c r="G13" s="47"/>
      <c r="H13" s="48">
        <v>0</v>
      </c>
      <c r="I13" s="48">
        <v>0</v>
      </c>
      <c r="J13" s="48">
        <v>0</v>
      </c>
    </row>
    <row r="14" spans="1:10" s="39" customFormat="1" ht="26.25" thickBot="1">
      <c r="A14" s="152"/>
      <c r="B14" s="150"/>
      <c r="C14" s="45" t="s">
        <v>277</v>
      </c>
      <c r="D14" s="46" t="s">
        <v>91</v>
      </c>
      <c r="E14" s="24"/>
      <c r="F14" s="22"/>
      <c r="G14" s="47"/>
      <c r="H14" s="48">
        <f>H23+H24+H25</f>
        <v>561400</v>
      </c>
      <c r="I14" s="48">
        <f>I23+I24+I25</f>
        <v>561400</v>
      </c>
      <c r="J14" s="48">
        <f>J23+J24+J25</f>
        <v>502429.1</v>
      </c>
    </row>
    <row r="15" spans="1:10" s="39" customFormat="1" ht="26.25" thickBot="1">
      <c r="A15" s="152"/>
      <c r="B15" s="150"/>
      <c r="C15" s="45" t="s">
        <v>252</v>
      </c>
      <c r="D15" s="46" t="s">
        <v>92</v>
      </c>
      <c r="E15" s="24"/>
      <c r="F15" s="22"/>
      <c r="G15" s="47"/>
      <c r="H15" s="48">
        <f>H26+H27</f>
        <v>255702</v>
      </c>
      <c r="I15" s="48">
        <f>I26+I27</f>
        <v>255702</v>
      </c>
      <c r="J15" s="48">
        <f>J26+J27</f>
        <v>249320</v>
      </c>
    </row>
    <row r="16" spans="1:10" s="39" customFormat="1" ht="26.25" thickBot="1">
      <c r="A16" s="152"/>
      <c r="B16" s="150"/>
      <c r="C16" s="45" t="s">
        <v>126</v>
      </c>
      <c r="D16" s="46" t="s">
        <v>93</v>
      </c>
      <c r="E16" s="24"/>
      <c r="F16" s="22"/>
      <c r="G16" s="47"/>
      <c r="H16" s="48">
        <v>0</v>
      </c>
      <c r="I16" s="48">
        <v>0</v>
      </c>
      <c r="J16" s="48">
        <v>0</v>
      </c>
    </row>
    <row r="17" spans="1:10" s="39" customFormat="1" ht="26.25" thickBot="1">
      <c r="A17" s="152"/>
      <c r="B17" s="150"/>
      <c r="C17" s="45" t="s">
        <v>253</v>
      </c>
      <c r="D17" s="46" t="s">
        <v>94</v>
      </c>
      <c r="E17" s="24"/>
      <c r="F17" s="22"/>
      <c r="G17" s="47"/>
      <c r="H17" s="48">
        <v>0</v>
      </c>
      <c r="I17" s="48">
        <v>0</v>
      </c>
      <c r="J17" s="48">
        <v>0</v>
      </c>
    </row>
    <row r="18" spans="1:10" s="39" customFormat="1" ht="13.5" thickBot="1">
      <c r="A18" s="152"/>
      <c r="B18" s="150"/>
      <c r="C18" s="45" t="s">
        <v>254</v>
      </c>
      <c r="D18" s="46" t="s">
        <v>95</v>
      </c>
      <c r="E18" s="24"/>
      <c r="F18" s="22"/>
      <c r="G18" s="47"/>
      <c r="H18" s="48">
        <f>H40</f>
        <v>152550.9</v>
      </c>
      <c r="I18" s="48">
        <f>I40</f>
        <v>170623.7</v>
      </c>
      <c r="J18" s="48">
        <f>J40</f>
        <v>152334.1</v>
      </c>
    </row>
    <row r="19" spans="1:10" s="39" customFormat="1" ht="13.5" thickBot="1">
      <c r="A19" s="152"/>
      <c r="B19" s="150"/>
      <c r="C19" s="45" t="s">
        <v>255</v>
      </c>
      <c r="D19" s="46" t="s">
        <v>257</v>
      </c>
      <c r="E19" s="24"/>
      <c r="F19" s="22"/>
      <c r="G19" s="47"/>
      <c r="H19" s="48">
        <f>H75</f>
        <v>8999525.8</v>
      </c>
      <c r="I19" s="48">
        <f>I75</f>
        <v>14234602.8</v>
      </c>
      <c r="J19" s="48">
        <f>J75</f>
        <v>14234602.8</v>
      </c>
    </row>
    <row r="20" spans="1:10" s="39" customFormat="1" ht="25.5">
      <c r="A20" s="153"/>
      <c r="B20" s="151"/>
      <c r="C20" s="45" t="s">
        <v>215</v>
      </c>
      <c r="D20" s="46" t="s">
        <v>258</v>
      </c>
      <c r="E20" s="24"/>
      <c r="F20" s="22"/>
      <c r="G20" s="47"/>
      <c r="H20" s="48">
        <f>H30+H31+H32</f>
        <v>152100</v>
      </c>
      <c r="I20" s="48">
        <f>I30+I31+I32</f>
        <v>171006</v>
      </c>
      <c r="J20" s="48">
        <f>J30+J31+J32</f>
        <v>171006</v>
      </c>
    </row>
    <row r="21" spans="1:10" s="50" customFormat="1" ht="109.5" customHeight="1">
      <c r="A21" s="20">
        <v>1</v>
      </c>
      <c r="B21" s="49" t="s">
        <v>316</v>
      </c>
      <c r="C21" s="45" t="s">
        <v>128</v>
      </c>
      <c r="D21" s="46" t="s">
        <v>256</v>
      </c>
      <c r="E21" s="46" t="s">
        <v>96</v>
      </c>
      <c r="F21" s="46" t="s">
        <v>266</v>
      </c>
      <c r="G21" s="46" t="s">
        <v>10</v>
      </c>
      <c r="H21" s="37">
        <v>340160</v>
      </c>
      <c r="I21" s="37">
        <v>340160</v>
      </c>
      <c r="J21" s="37">
        <v>340160</v>
      </c>
    </row>
    <row r="22" spans="1:10" s="50" customFormat="1" ht="84" customHeight="1">
      <c r="A22" s="20">
        <v>2</v>
      </c>
      <c r="B22" s="49" t="s">
        <v>312</v>
      </c>
      <c r="C22" s="45" t="s">
        <v>128</v>
      </c>
      <c r="D22" s="46" t="s">
        <v>256</v>
      </c>
      <c r="E22" s="46" t="s">
        <v>96</v>
      </c>
      <c r="F22" s="46" t="s">
        <v>266</v>
      </c>
      <c r="G22" s="46" t="s">
        <v>25</v>
      </c>
      <c r="H22" s="51">
        <v>3591</v>
      </c>
      <c r="I22" s="51">
        <v>1730</v>
      </c>
      <c r="J22" s="51">
        <v>1730</v>
      </c>
    </row>
    <row r="23" spans="1:10" s="50" customFormat="1" ht="80.25" customHeight="1">
      <c r="A23" s="20">
        <v>3</v>
      </c>
      <c r="B23" s="49" t="s">
        <v>18</v>
      </c>
      <c r="C23" s="45" t="s">
        <v>200</v>
      </c>
      <c r="D23" s="46" t="s">
        <v>91</v>
      </c>
      <c r="E23" s="46" t="s">
        <v>98</v>
      </c>
      <c r="F23" s="46">
        <v>1009099</v>
      </c>
      <c r="G23" s="46" t="s">
        <v>13</v>
      </c>
      <c r="H23" s="37">
        <v>11400</v>
      </c>
      <c r="I23" s="37">
        <v>11400</v>
      </c>
      <c r="J23" s="37">
        <v>11145</v>
      </c>
    </row>
    <row r="24" spans="1:11" s="50" customFormat="1" ht="50.25" customHeight="1">
      <c r="A24" s="20">
        <v>4</v>
      </c>
      <c r="B24" s="49" t="s">
        <v>202</v>
      </c>
      <c r="C24" s="45" t="s">
        <v>200</v>
      </c>
      <c r="D24" s="46" t="s">
        <v>91</v>
      </c>
      <c r="E24" s="46" t="s">
        <v>99</v>
      </c>
      <c r="F24" s="46">
        <v>1009099</v>
      </c>
      <c r="G24" s="46" t="s">
        <v>10</v>
      </c>
      <c r="H24" s="51">
        <v>375000</v>
      </c>
      <c r="I24" s="51">
        <v>375000</v>
      </c>
      <c r="J24" s="51">
        <v>346284.1</v>
      </c>
      <c r="K24" s="52">
        <f>SUM(J24:J25)</f>
        <v>491284.1</v>
      </c>
    </row>
    <row r="25" spans="1:10" s="50" customFormat="1" ht="97.5" customHeight="1">
      <c r="A25" s="20">
        <v>5</v>
      </c>
      <c r="B25" s="49" t="s">
        <v>203</v>
      </c>
      <c r="C25" s="45" t="s">
        <v>200</v>
      </c>
      <c r="D25" s="46" t="s">
        <v>91</v>
      </c>
      <c r="E25" s="46" t="s">
        <v>99</v>
      </c>
      <c r="F25" s="46">
        <v>1009099</v>
      </c>
      <c r="G25" s="46" t="s">
        <v>10</v>
      </c>
      <c r="H25" s="51">
        <v>175000</v>
      </c>
      <c r="I25" s="51">
        <v>175000</v>
      </c>
      <c r="J25" s="37">
        <v>145000</v>
      </c>
    </row>
    <row r="26" spans="1:10" s="50" customFormat="1" ht="45.75" customHeight="1">
      <c r="A26" s="20">
        <v>6</v>
      </c>
      <c r="B26" s="49" t="s">
        <v>208</v>
      </c>
      <c r="C26" s="45" t="s">
        <v>252</v>
      </c>
      <c r="D26" s="46" t="s">
        <v>92</v>
      </c>
      <c r="E26" s="46" t="s">
        <v>100</v>
      </c>
      <c r="F26" s="46">
        <v>1009099</v>
      </c>
      <c r="G26" s="46" t="s">
        <v>13</v>
      </c>
      <c r="H26" s="51">
        <v>136382</v>
      </c>
      <c r="I26" s="51">
        <v>136382</v>
      </c>
      <c r="J26" s="51">
        <v>130000</v>
      </c>
    </row>
    <row r="27" spans="1:10" s="50" customFormat="1" ht="88.5" customHeight="1">
      <c r="A27" s="20">
        <v>7</v>
      </c>
      <c r="B27" s="49" t="s">
        <v>19</v>
      </c>
      <c r="C27" s="45" t="s">
        <v>252</v>
      </c>
      <c r="D27" s="46" t="s">
        <v>92</v>
      </c>
      <c r="E27" s="46" t="s">
        <v>97</v>
      </c>
      <c r="F27" s="46">
        <v>1009099</v>
      </c>
      <c r="G27" s="46" t="s">
        <v>259</v>
      </c>
      <c r="H27" s="51">
        <v>119320</v>
      </c>
      <c r="I27" s="51">
        <v>119320</v>
      </c>
      <c r="J27" s="51">
        <v>119320</v>
      </c>
    </row>
    <row r="28" spans="1:10" s="50" customFormat="1" ht="49.5" customHeight="1">
      <c r="A28" s="20">
        <v>8</v>
      </c>
      <c r="B28" s="49" t="s">
        <v>16</v>
      </c>
      <c r="C28" s="45" t="s">
        <v>196</v>
      </c>
      <c r="D28" s="46" t="s">
        <v>88</v>
      </c>
      <c r="E28" s="46" t="s">
        <v>260</v>
      </c>
      <c r="F28" s="46">
        <v>1009099</v>
      </c>
      <c r="G28" s="46" t="s">
        <v>10</v>
      </c>
      <c r="H28" s="51">
        <v>47850</v>
      </c>
      <c r="I28" s="51">
        <v>47850</v>
      </c>
      <c r="J28" s="51">
        <v>47850</v>
      </c>
    </row>
    <row r="29" spans="1:10" s="50" customFormat="1" ht="48" customHeight="1">
      <c r="A29" s="20">
        <v>9</v>
      </c>
      <c r="B29" s="49" t="s">
        <v>17</v>
      </c>
      <c r="C29" s="45" t="s">
        <v>196</v>
      </c>
      <c r="D29" s="46" t="s">
        <v>88</v>
      </c>
      <c r="E29" s="46" t="s">
        <v>260</v>
      </c>
      <c r="F29" s="46">
        <v>1009099</v>
      </c>
      <c r="G29" s="46" t="s">
        <v>13</v>
      </c>
      <c r="H29" s="51">
        <v>2840.5</v>
      </c>
      <c r="I29" s="51">
        <v>2840.5</v>
      </c>
      <c r="J29" s="51">
        <v>2770.5</v>
      </c>
    </row>
    <row r="30" spans="1:10" s="50" customFormat="1" ht="66" customHeight="1">
      <c r="A30" s="20">
        <v>10</v>
      </c>
      <c r="B30" s="49" t="s">
        <v>214</v>
      </c>
      <c r="C30" s="45" t="s">
        <v>215</v>
      </c>
      <c r="D30" s="46" t="s">
        <v>258</v>
      </c>
      <c r="E30" s="46" t="s">
        <v>261</v>
      </c>
      <c r="F30" s="46" t="s">
        <v>262</v>
      </c>
      <c r="G30" s="46" t="s">
        <v>24</v>
      </c>
      <c r="H30" s="51">
        <v>117830</v>
      </c>
      <c r="I30" s="51">
        <v>132830</v>
      </c>
      <c r="J30" s="51">
        <v>132830</v>
      </c>
    </row>
    <row r="31" spans="1:10" s="50" customFormat="1" ht="42.75" customHeight="1">
      <c r="A31" s="20">
        <v>11</v>
      </c>
      <c r="B31" s="49" t="s">
        <v>217</v>
      </c>
      <c r="C31" s="45" t="s">
        <v>215</v>
      </c>
      <c r="D31" s="46" t="s">
        <v>258</v>
      </c>
      <c r="E31" s="46" t="s">
        <v>261</v>
      </c>
      <c r="F31" s="46" t="s">
        <v>263</v>
      </c>
      <c r="G31" s="46" t="s">
        <v>24</v>
      </c>
      <c r="H31" s="51">
        <v>32170</v>
      </c>
      <c r="I31" s="51">
        <v>36076</v>
      </c>
      <c r="J31" s="51">
        <v>36076</v>
      </c>
    </row>
    <row r="32" spans="1:10" s="50" customFormat="1" ht="38.25" customHeight="1">
      <c r="A32" s="20">
        <v>12</v>
      </c>
      <c r="B32" s="53" t="s">
        <v>219</v>
      </c>
      <c r="C32" s="45" t="s">
        <v>215</v>
      </c>
      <c r="D32" s="46" t="s">
        <v>258</v>
      </c>
      <c r="E32" s="46" t="s">
        <v>261</v>
      </c>
      <c r="F32" s="46" t="s">
        <v>264</v>
      </c>
      <c r="G32" s="46" t="s">
        <v>24</v>
      </c>
      <c r="H32" s="51">
        <v>2100</v>
      </c>
      <c r="I32" s="51">
        <v>2100</v>
      </c>
      <c r="J32" s="51">
        <v>2100</v>
      </c>
    </row>
    <row r="33" spans="1:10" s="50" customFormat="1" ht="87" customHeight="1">
      <c r="A33" s="20">
        <v>13</v>
      </c>
      <c r="B33" s="53" t="s">
        <v>221</v>
      </c>
      <c r="C33" s="45" t="s">
        <v>128</v>
      </c>
      <c r="D33" s="46" t="s">
        <v>256</v>
      </c>
      <c r="E33" s="46" t="s">
        <v>96</v>
      </c>
      <c r="F33" s="46">
        <v>1009099</v>
      </c>
      <c r="G33" s="46" t="s">
        <v>13</v>
      </c>
      <c r="H33" s="51">
        <v>4294</v>
      </c>
      <c r="I33" s="51">
        <v>1850</v>
      </c>
      <c r="J33" s="51">
        <v>1850</v>
      </c>
    </row>
    <row r="34" spans="1:10" s="50" customFormat="1" ht="96.75" customHeight="1">
      <c r="A34" s="20">
        <v>14</v>
      </c>
      <c r="B34" s="49" t="s">
        <v>11</v>
      </c>
      <c r="C34" s="45" t="s">
        <v>128</v>
      </c>
      <c r="D34" s="46" t="s">
        <v>256</v>
      </c>
      <c r="E34" s="46" t="s">
        <v>96</v>
      </c>
      <c r="F34" s="46">
        <v>1009099</v>
      </c>
      <c r="G34" s="46" t="s">
        <v>13</v>
      </c>
      <c r="H34" s="51">
        <v>325090</v>
      </c>
      <c r="I34" s="51">
        <v>207883.05</v>
      </c>
      <c r="J34" s="51">
        <v>101267.54</v>
      </c>
    </row>
    <row r="35" spans="1:10" s="39" customFormat="1" ht="75.75" customHeight="1">
      <c r="A35" s="20">
        <v>15</v>
      </c>
      <c r="B35" s="49" t="s">
        <v>224</v>
      </c>
      <c r="C35" s="45" t="s">
        <v>128</v>
      </c>
      <c r="D35" s="46" t="s">
        <v>256</v>
      </c>
      <c r="E35" s="46" t="s">
        <v>96</v>
      </c>
      <c r="F35" s="46">
        <v>1009099</v>
      </c>
      <c r="G35" s="46" t="s">
        <v>15</v>
      </c>
      <c r="H35" s="51">
        <v>124360</v>
      </c>
      <c r="I35" s="51">
        <v>124360</v>
      </c>
      <c r="J35" s="51">
        <v>124360</v>
      </c>
    </row>
    <row r="36" spans="1:10" s="39" customFormat="1" ht="50.25" customHeight="1">
      <c r="A36" s="20">
        <v>16</v>
      </c>
      <c r="B36" s="49" t="s">
        <v>226</v>
      </c>
      <c r="C36" s="45" t="s">
        <v>128</v>
      </c>
      <c r="D36" s="46" t="s">
        <v>256</v>
      </c>
      <c r="E36" s="46" t="s">
        <v>96</v>
      </c>
      <c r="F36" s="46" t="s">
        <v>265</v>
      </c>
      <c r="G36" s="46" t="s">
        <v>15</v>
      </c>
      <c r="H36" s="51">
        <v>950000</v>
      </c>
      <c r="I36" s="51">
        <v>1282500</v>
      </c>
      <c r="J36" s="51">
        <v>1282500</v>
      </c>
    </row>
    <row r="37" spans="1:10" s="39" customFormat="1" ht="113.25" customHeight="1">
      <c r="A37" s="20">
        <v>17</v>
      </c>
      <c r="B37" s="49" t="s">
        <v>228</v>
      </c>
      <c r="C37" s="45" t="s">
        <v>128</v>
      </c>
      <c r="D37" s="46" t="s">
        <v>256</v>
      </c>
      <c r="E37" s="46" t="s">
        <v>96</v>
      </c>
      <c r="F37" s="46">
        <v>1009099</v>
      </c>
      <c r="G37" s="46" t="s">
        <v>13</v>
      </c>
      <c r="H37" s="51">
        <v>7505</v>
      </c>
      <c r="I37" s="51">
        <v>7129.75</v>
      </c>
      <c r="J37" s="51">
        <v>979.56</v>
      </c>
    </row>
    <row r="38" spans="1:10" s="39" customFormat="1" ht="12.75">
      <c r="A38" s="113">
        <v>18</v>
      </c>
      <c r="B38" s="130" t="s">
        <v>230</v>
      </c>
      <c r="C38" s="54" t="s">
        <v>4</v>
      </c>
      <c r="D38" s="55"/>
      <c r="E38" s="56"/>
      <c r="F38" s="56"/>
      <c r="G38" s="57"/>
      <c r="H38" s="51">
        <f>SUM(H39:H40)</f>
        <v>8222526.100000001</v>
      </c>
      <c r="I38" s="51">
        <f>SUM(I39:I40)</f>
        <v>9809408.899999999</v>
      </c>
      <c r="J38" s="51">
        <f>SUM(J39:J40)</f>
        <v>9634156.200000003</v>
      </c>
    </row>
    <row r="39" spans="1:10" s="39" customFormat="1" ht="25.5">
      <c r="A39" s="114"/>
      <c r="B39" s="138"/>
      <c r="C39" s="45" t="s">
        <v>128</v>
      </c>
      <c r="D39" s="159" t="s">
        <v>87</v>
      </c>
      <c r="E39" s="108"/>
      <c r="F39" s="108"/>
      <c r="G39" s="109"/>
      <c r="H39" s="51">
        <f>SUM(H41:H54)</f>
        <v>8069975.2</v>
      </c>
      <c r="I39" s="51">
        <f>SUM(I41:I54)</f>
        <v>9638785.2</v>
      </c>
      <c r="J39" s="51">
        <f>SUM(J41:J54)</f>
        <v>9481822.100000003</v>
      </c>
    </row>
    <row r="40" spans="1:10" s="39" customFormat="1" ht="12.75">
      <c r="A40" s="114"/>
      <c r="B40" s="138"/>
      <c r="C40" s="45" t="s">
        <v>254</v>
      </c>
      <c r="D40" s="159" t="s">
        <v>87</v>
      </c>
      <c r="E40" s="108"/>
      <c r="F40" s="108"/>
      <c r="G40" s="109"/>
      <c r="H40" s="51">
        <f>SUM(H55:H63)</f>
        <v>152550.9</v>
      </c>
      <c r="I40" s="51">
        <f>SUM(I55:I63)</f>
        <v>170623.7</v>
      </c>
      <c r="J40" s="51">
        <f>SUM(J55:J63)</f>
        <v>152334.1</v>
      </c>
    </row>
    <row r="41" spans="1:10" s="39" customFormat="1" ht="25.5">
      <c r="A41" s="114"/>
      <c r="B41" s="138"/>
      <c r="C41" s="45" t="s">
        <v>128</v>
      </c>
      <c r="D41" s="58" t="s">
        <v>256</v>
      </c>
      <c r="E41" s="58" t="s">
        <v>267</v>
      </c>
      <c r="F41" s="58" t="s">
        <v>317</v>
      </c>
      <c r="G41" s="46" t="s">
        <v>318</v>
      </c>
      <c r="H41" s="59">
        <v>6379.2</v>
      </c>
      <c r="I41" s="37">
        <v>5283.3</v>
      </c>
      <c r="J41" s="37">
        <v>4150.3</v>
      </c>
    </row>
    <row r="42" spans="1:10" s="39" customFormat="1" ht="25.5">
      <c r="A42" s="114"/>
      <c r="B42" s="138"/>
      <c r="C42" s="45" t="s">
        <v>128</v>
      </c>
      <c r="D42" s="58" t="s">
        <v>256</v>
      </c>
      <c r="E42" s="20" t="s">
        <v>267</v>
      </c>
      <c r="F42" s="20">
        <v>5009900</v>
      </c>
      <c r="G42" s="58">
        <v>111</v>
      </c>
      <c r="H42" s="59">
        <v>6066164.8</v>
      </c>
      <c r="I42" s="37">
        <v>7005030.9</v>
      </c>
      <c r="J42" s="37">
        <v>6966825.3</v>
      </c>
    </row>
    <row r="43" spans="1:10" s="39" customFormat="1" ht="25.5">
      <c r="A43" s="114"/>
      <c r="B43" s="138"/>
      <c r="C43" s="45" t="s">
        <v>128</v>
      </c>
      <c r="D43" s="58" t="s">
        <v>256</v>
      </c>
      <c r="E43" s="20" t="s">
        <v>267</v>
      </c>
      <c r="F43" s="20">
        <v>5009900</v>
      </c>
      <c r="G43" s="58">
        <v>112</v>
      </c>
      <c r="H43" s="59">
        <v>129526.8</v>
      </c>
      <c r="I43" s="37">
        <v>114640.1</v>
      </c>
      <c r="J43" s="37">
        <v>100602.9</v>
      </c>
    </row>
    <row r="44" spans="1:10" s="39" customFormat="1" ht="25.5">
      <c r="A44" s="114"/>
      <c r="B44" s="138"/>
      <c r="C44" s="45" t="s">
        <v>128</v>
      </c>
      <c r="D44" s="58" t="s">
        <v>256</v>
      </c>
      <c r="E44" s="20" t="s">
        <v>267</v>
      </c>
      <c r="F44" s="20">
        <v>5009900</v>
      </c>
      <c r="G44" s="58">
        <v>242</v>
      </c>
      <c r="H44" s="59">
        <v>151116.8</v>
      </c>
      <c r="I44" s="37">
        <v>237881.2</v>
      </c>
      <c r="J44" s="37">
        <v>227614.2</v>
      </c>
    </row>
    <row r="45" spans="1:10" s="39" customFormat="1" ht="25.5">
      <c r="A45" s="114"/>
      <c r="B45" s="138"/>
      <c r="C45" s="45" t="s">
        <v>128</v>
      </c>
      <c r="D45" s="58" t="s">
        <v>256</v>
      </c>
      <c r="E45" s="20" t="s">
        <v>267</v>
      </c>
      <c r="F45" s="20">
        <v>5009900</v>
      </c>
      <c r="G45" s="58" t="s">
        <v>320</v>
      </c>
      <c r="H45" s="59">
        <v>0</v>
      </c>
      <c r="I45" s="37">
        <v>104901.6</v>
      </c>
      <c r="J45" s="37">
        <v>104408.2</v>
      </c>
    </row>
    <row r="46" spans="1:10" s="39" customFormat="1" ht="25.5">
      <c r="A46" s="114"/>
      <c r="B46" s="138"/>
      <c r="C46" s="45" t="s">
        <v>128</v>
      </c>
      <c r="D46" s="58" t="s">
        <v>256</v>
      </c>
      <c r="E46" s="20" t="s">
        <v>267</v>
      </c>
      <c r="F46" s="20">
        <v>5009900</v>
      </c>
      <c r="G46" s="58">
        <v>244</v>
      </c>
      <c r="H46" s="59">
        <v>1264721.2</v>
      </c>
      <c r="I46" s="37">
        <v>1584633.3</v>
      </c>
      <c r="J46" s="37">
        <v>1561318.8</v>
      </c>
    </row>
    <row r="47" spans="1:10" s="39" customFormat="1" ht="25.5">
      <c r="A47" s="114"/>
      <c r="B47" s="138"/>
      <c r="C47" s="45" t="s">
        <v>128</v>
      </c>
      <c r="D47" s="58" t="s">
        <v>256</v>
      </c>
      <c r="E47" s="20" t="s">
        <v>321</v>
      </c>
      <c r="F47" s="20">
        <v>5009900</v>
      </c>
      <c r="G47" s="58" t="s">
        <v>322</v>
      </c>
      <c r="H47" s="59">
        <v>184040.6</v>
      </c>
      <c r="I47" s="37">
        <v>184040.6</v>
      </c>
      <c r="J47" s="37">
        <v>165125</v>
      </c>
    </row>
    <row r="48" spans="1:10" s="39" customFormat="1" ht="25.5">
      <c r="A48" s="114"/>
      <c r="B48" s="138"/>
      <c r="C48" s="45" t="s">
        <v>128</v>
      </c>
      <c r="D48" s="58" t="s">
        <v>256</v>
      </c>
      <c r="E48" s="20" t="s">
        <v>321</v>
      </c>
      <c r="F48" s="20">
        <v>5009900</v>
      </c>
      <c r="G48" s="58" t="s">
        <v>323</v>
      </c>
      <c r="H48" s="59">
        <v>15413</v>
      </c>
      <c r="I48" s="37">
        <v>124999</v>
      </c>
      <c r="J48" s="37">
        <v>81961.8</v>
      </c>
    </row>
    <row r="49" spans="1:10" s="39" customFormat="1" ht="25.5">
      <c r="A49" s="114"/>
      <c r="B49" s="138"/>
      <c r="C49" s="45" t="s">
        <v>128</v>
      </c>
      <c r="D49" s="58" t="s">
        <v>256</v>
      </c>
      <c r="E49" s="20" t="s">
        <v>96</v>
      </c>
      <c r="F49" s="20">
        <v>5140100</v>
      </c>
      <c r="G49" s="58" t="s">
        <v>13</v>
      </c>
      <c r="H49" s="59">
        <v>11542.5</v>
      </c>
      <c r="I49" s="37">
        <v>33093.5</v>
      </c>
      <c r="J49" s="37">
        <v>32414.3</v>
      </c>
    </row>
    <row r="50" spans="1:10" s="39" customFormat="1" ht="25.5">
      <c r="A50" s="114"/>
      <c r="B50" s="138"/>
      <c r="C50" s="45" t="s">
        <v>128</v>
      </c>
      <c r="D50" s="58" t="s">
        <v>256</v>
      </c>
      <c r="E50" s="20" t="s">
        <v>267</v>
      </c>
      <c r="F50" s="20">
        <v>5009900</v>
      </c>
      <c r="G50" s="58">
        <v>851</v>
      </c>
      <c r="H50" s="59">
        <v>47740.2</v>
      </c>
      <c r="I50" s="37">
        <v>57355</v>
      </c>
      <c r="J50" s="37">
        <v>57120.1</v>
      </c>
    </row>
    <row r="51" spans="1:10" s="39" customFormat="1" ht="25.5">
      <c r="A51" s="114"/>
      <c r="B51" s="138"/>
      <c r="C51" s="45" t="s">
        <v>128</v>
      </c>
      <c r="D51" s="58" t="s">
        <v>256</v>
      </c>
      <c r="E51" s="20" t="s">
        <v>267</v>
      </c>
      <c r="F51" s="20">
        <v>5009900</v>
      </c>
      <c r="G51" s="58">
        <v>852</v>
      </c>
      <c r="H51" s="59">
        <v>8469.4</v>
      </c>
      <c r="I51" s="37">
        <v>12249.6</v>
      </c>
      <c r="J51" s="37">
        <v>9208.4</v>
      </c>
    </row>
    <row r="52" spans="1:10" s="39" customFormat="1" ht="25.5">
      <c r="A52" s="114"/>
      <c r="B52" s="138"/>
      <c r="C52" s="45" t="s">
        <v>128</v>
      </c>
      <c r="D52" s="58" t="s">
        <v>256</v>
      </c>
      <c r="E52" s="20" t="s">
        <v>267</v>
      </c>
      <c r="F52" s="20">
        <v>5009900</v>
      </c>
      <c r="G52" s="58">
        <v>831</v>
      </c>
      <c r="H52" s="59">
        <v>500</v>
      </c>
      <c r="I52" s="37">
        <v>1183.2</v>
      </c>
      <c r="J52" s="37">
        <v>1103.1</v>
      </c>
    </row>
    <row r="53" spans="1:10" s="39" customFormat="1" ht="25.5">
      <c r="A53" s="114"/>
      <c r="B53" s="138"/>
      <c r="C53" s="45" t="s">
        <v>128</v>
      </c>
      <c r="D53" s="58" t="s">
        <v>256</v>
      </c>
      <c r="E53" s="20" t="s">
        <v>267</v>
      </c>
      <c r="F53" s="20">
        <v>5051002</v>
      </c>
      <c r="G53" s="58" t="s">
        <v>318</v>
      </c>
      <c r="H53" s="59">
        <v>21823.7</v>
      </c>
      <c r="I53" s="37">
        <v>19050.1</v>
      </c>
      <c r="J53" s="37">
        <v>15525.9</v>
      </c>
    </row>
    <row r="54" spans="1:10" s="39" customFormat="1" ht="25.5">
      <c r="A54" s="114"/>
      <c r="B54" s="138"/>
      <c r="C54" s="45" t="s">
        <v>128</v>
      </c>
      <c r="D54" s="58" t="s">
        <v>256</v>
      </c>
      <c r="E54" s="58" t="s">
        <v>267</v>
      </c>
      <c r="F54" s="58" t="s">
        <v>324</v>
      </c>
      <c r="G54" s="46" t="s">
        <v>25</v>
      </c>
      <c r="H54" s="59">
        <v>162537</v>
      </c>
      <c r="I54" s="37">
        <v>154443.8</v>
      </c>
      <c r="J54" s="37">
        <v>154443.8</v>
      </c>
    </row>
    <row r="55" spans="1:10" s="39" customFormat="1" ht="12.75">
      <c r="A55" s="114"/>
      <c r="B55" s="138"/>
      <c r="C55" s="45" t="s">
        <v>254</v>
      </c>
      <c r="D55" s="20">
        <v>388</v>
      </c>
      <c r="E55" s="20" t="s">
        <v>267</v>
      </c>
      <c r="F55" s="20">
        <v>5009900</v>
      </c>
      <c r="G55" s="58">
        <v>852</v>
      </c>
      <c r="H55" s="59">
        <v>30.6</v>
      </c>
      <c r="I55" s="37">
        <v>91.8</v>
      </c>
      <c r="J55" s="37">
        <v>91.8</v>
      </c>
    </row>
    <row r="56" spans="1:10" s="39" customFormat="1" ht="12.75">
      <c r="A56" s="114"/>
      <c r="B56" s="138"/>
      <c r="C56" s="45" t="s">
        <v>254</v>
      </c>
      <c r="D56" s="20">
        <v>388</v>
      </c>
      <c r="E56" s="20" t="s">
        <v>267</v>
      </c>
      <c r="F56" s="20">
        <v>5051002</v>
      </c>
      <c r="G56" s="58" t="s">
        <v>318</v>
      </c>
      <c r="H56" s="59">
        <v>76.2</v>
      </c>
      <c r="I56" s="37">
        <v>126.2</v>
      </c>
      <c r="J56" s="37">
        <v>126.2</v>
      </c>
    </row>
    <row r="57" spans="1:10" s="39" customFormat="1" ht="12.75">
      <c r="A57" s="114"/>
      <c r="B57" s="138"/>
      <c r="C57" s="45" t="s">
        <v>254</v>
      </c>
      <c r="D57" s="58">
        <v>388</v>
      </c>
      <c r="E57" s="58" t="s">
        <v>267</v>
      </c>
      <c r="F57" s="58" t="s">
        <v>324</v>
      </c>
      <c r="G57" s="46" t="s">
        <v>25</v>
      </c>
      <c r="H57" s="59">
        <v>14163</v>
      </c>
      <c r="I57" s="37">
        <v>14163</v>
      </c>
      <c r="J57" s="37">
        <v>14163</v>
      </c>
    </row>
    <row r="58" spans="1:10" s="39" customFormat="1" ht="12.75">
      <c r="A58" s="114"/>
      <c r="B58" s="138"/>
      <c r="C58" s="45" t="s">
        <v>254</v>
      </c>
      <c r="D58" s="58">
        <v>388</v>
      </c>
      <c r="E58" s="58" t="s">
        <v>267</v>
      </c>
      <c r="F58" s="58">
        <v>5009900</v>
      </c>
      <c r="G58" s="58" t="s">
        <v>319</v>
      </c>
      <c r="H58" s="59">
        <v>0</v>
      </c>
      <c r="I58" s="37">
        <v>0</v>
      </c>
      <c r="J58" s="37">
        <v>0</v>
      </c>
    </row>
    <row r="59" spans="1:10" s="39" customFormat="1" ht="12.75">
      <c r="A59" s="114"/>
      <c r="B59" s="138"/>
      <c r="C59" s="45" t="s">
        <v>254</v>
      </c>
      <c r="D59" s="20">
        <v>388</v>
      </c>
      <c r="E59" s="20" t="s">
        <v>267</v>
      </c>
      <c r="F59" s="20">
        <v>5009900</v>
      </c>
      <c r="G59" s="58">
        <v>111</v>
      </c>
      <c r="H59" s="59">
        <v>99157.2</v>
      </c>
      <c r="I59" s="37">
        <v>117230</v>
      </c>
      <c r="J59" s="37">
        <v>99157.2</v>
      </c>
    </row>
    <row r="60" spans="1:10" s="39" customFormat="1" ht="12.75">
      <c r="A60" s="114"/>
      <c r="B60" s="138"/>
      <c r="C60" s="45" t="s">
        <v>254</v>
      </c>
      <c r="D60" s="20">
        <v>388</v>
      </c>
      <c r="E60" s="20" t="s">
        <v>267</v>
      </c>
      <c r="F60" s="20">
        <v>5009900</v>
      </c>
      <c r="G60" s="58">
        <v>112</v>
      </c>
      <c r="H60" s="59">
        <v>4607.9</v>
      </c>
      <c r="I60" s="37">
        <v>4496.7</v>
      </c>
      <c r="J60" s="37">
        <v>4279.9</v>
      </c>
    </row>
    <row r="61" spans="1:10" s="39" customFormat="1" ht="12.75">
      <c r="A61" s="114"/>
      <c r="B61" s="138"/>
      <c r="C61" s="45" t="s">
        <v>254</v>
      </c>
      <c r="D61" s="20">
        <v>388</v>
      </c>
      <c r="E61" s="20" t="s">
        <v>267</v>
      </c>
      <c r="F61" s="20">
        <v>5009900</v>
      </c>
      <c r="G61" s="58">
        <v>242</v>
      </c>
      <c r="H61" s="59">
        <v>13570.4</v>
      </c>
      <c r="I61" s="37">
        <v>13570.4</v>
      </c>
      <c r="J61" s="37">
        <v>13570.4</v>
      </c>
    </row>
    <row r="62" spans="1:10" s="39" customFormat="1" ht="12.75">
      <c r="A62" s="114"/>
      <c r="B62" s="138"/>
      <c r="C62" s="45" t="s">
        <v>254</v>
      </c>
      <c r="D62" s="20">
        <v>388</v>
      </c>
      <c r="E62" s="20" t="s">
        <v>267</v>
      </c>
      <c r="F62" s="20">
        <v>5009900</v>
      </c>
      <c r="G62" s="58">
        <v>244</v>
      </c>
      <c r="H62" s="59">
        <v>20619.6</v>
      </c>
      <c r="I62" s="37">
        <v>20619.6</v>
      </c>
      <c r="J62" s="37">
        <v>20619.6</v>
      </c>
    </row>
    <row r="63" spans="1:10" s="39" customFormat="1" ht="12.75">
      <c r="A63" s="115"/>
      <c r="B63" s="131"/>
      <c r="C63" s="45" t="s">
        <v>254</v>
      </c>
      <c r="D63" s="20">
        <v>388</v>
      </c>
      <c r="E63" s="20" t="s">
        <v>267</v>
      </c>
      <c r="F63" s="20">
        <v>5009900</v>
      </c>
      <c r="G63" s="58">
        <v>851</v>
      </c>
      <c r="H63" s="59">
        <v>326</v>
      </c>
      <c r="I63" s="37">
        <v>326</v>
      </c>
      <c r="J63" s="37">
        <v>326</v>
      </c>
    </row>
    <row r="64" spans="1:10" s="39" customFormat="1" ht="12.75">
      <c r="A64" s="113">
        <v>19</v>
      </c>
      <c r="B64" s="130" t="s">
        <v>21</v>
      </c>
      <c r="C64" s="45" t="s">
        <v>4</v>
      </c>
      <c r="D64" s="20"/>
      <c r="E64" s="20"/>
      <c r="F64" s="20"/>
      <c r="G64" s="58"/>
      <c r="H64" s="59">
        <f>SUM(H65:H66)</f>
        <v>332500</v>
      </c>
      <c r="I64" s="59">
        <f>SUM(I65:I66)</f>
        <v>306799</v>
      </c>
      <c r="J64" s="59">
        <f>SUM(J65:J66)</f>
        <v>225563.91</v>
      </c>
    </row>
    <row r="65" spans="1:10" s="39" customFormat="1" ht="25.5">
      <c r="A65" s="114"/>
      <c r="B65" s="138"/>
      <c r="C65" s="45" t="s">
        <v>128</v>
      </c>
      <c r="D65" s="46" t="s">
        <v>256</v>
      </c>
      <c r="E65" s="46" t="s">
        <v>96</v>
      </c>
      <c r="F65" s="46" t="s">
        <v>266</v>
      </c>
      <c r="G65" s="46" t="s">
        <v>25</v>
      </c>
      <c r="H65" s="59">
        <v>0</v>
      </c>
      <c r="I65" s="37">
        <v>298775</v>
      </c>
      <c r="J65" s="37">
        <v>222583.41</v>
      </c>
    </row>
    <row r="66" spans="1:10" s="39" customFormat="1" ht="25.5">
      <c r="A66" s="115"/>
      <c r="B66" s="131"/>
      <c r="C66" s="45" t="s">
        <v>128</v>
      </c>
      <c r="D66" s="46" t="s">
        <v>256</v>
      </c>
      <c r="E66" s="46" t="s">
        <v>96</v>
      </c>
      <c r="F66" s="46" t="s">
        <v>266</v>
      </c>
      <c r="G66" s="46" t="s">
        <v>13</v>
      </c>
      <c r="H66" s="51">
        <v>332500</v>
      </c>
      <c r="I66" s="51">
        <v>8024</v>
      </c>
      <c r="J66" s="37">
        <v>2980.5</v>
      </c>
    </row>
    <row r="67" spans="1:10" s="39" customFormat="1" ht="65.25" customHeight="1">
      <c r="A67" s="20">
        <v>20</v>
      </c>
      <c r="B67" s="49" t="s">
        <v>20</v>
      </c>
      <c r="C67" s="45" t="s">
        <v>128</v>
      </c>
      <c r="D67" s="46" t="s">
        <v>256</v>
      </c>
      <c r="E67" s="46" t="s">
        <v>96</v>
      </c>
      <c r="F67" s="46" t="s">
        <v>266</v>
      </c>
      <c r="G67" s="46" t="s">
        <v>13</v>
      </c>
      <c r="H67" s="51">
        <v>102600</v>
      </c>
      <c r="I67" s="51">
        <v>95085.6</v>
      </c>
      <c r="J67" s="51">
        <v>85060.6</v>
      </c>
    </row>
    <row r="68" spans="1:10" ht="48" customHeight="1">
      <c r="A68" s="22">
        <v>21</v>
      </c>
      <c r="B68" s="49" t="s">
        <v>314</v>
      </c>
      <c r="C68" s="45" t="s">
        <v>128</v>
      </c>
      <c r="D68" s="46" t="s">
        <v>256</v>
      </c>
      <c r="E68" s="46" t="s">
        <v>96</v>
      </c>
      <c r="F68" s="46">
        <v>1009099</v>
      </c>
      <c r="G68" s="46" t="s">
        <v>13</v>
      </c>
      <c r="H68" s="51">
        <v>95000</v>
      </c>
      <c r="I68" s="51">
        <v>90250</v>
      </c>
      <c r="J68" s="51">
        <v>87807.79</v>
      </c>
    </row>
    <row r="69" spans="1:10" ht="107.25" customHeight="1">
      <c r="A69" s="22">
        <v>22</v>
      </c>
      <c r="B69" s="49" t="s">
        <v>236</v>
      </c>
      <c r="C69" s="45" t="s">
        <v>128</v>
      </c>
      <c r="D69" s="46" t="s">
        <v>256</v>
      </c>
      <c r="E69" s="46" t="s">
        <v>96</v>
      </c>
      <c r="F69" s="46">
        <v>1009099</v>
      </c>
      <c r="G69" s="46" t="s">
        <v>13</v>
      </c>
      <c r="H69" s="51">
        <v>35226</v>
      </c>
      <c r="I69" s="51">
        <v>13803.8</v>
      </c>
      <c r="J69" s="51">
        <v>13803.8</v>
      </c>
    </row>
    <row r="70" spans="1:10" ht="42" customHeight="1">
      <c r="A70" s="22">
        <v>23</v>
      </c>
      <c r="B70" s="49" t="s">
        <v>238</v>
      </c>
      <c r="C70" s="45" t="s">
        <v>128</v>
      </c>
      <c r="D70" s="46" t="s">
        <v>256</v>
      </c>
      <c r="E70" s="46" t="s">
        <v>267</v>
      </c>
      <c r="F70" s="46" t="s">
        <v>268</v>
      </c>
      <c r="G70" s="46" t="s">
        <v>24</v>
      </c>
      <c r="H70" s="51">
        <v>143775.4</v>
      </c>
      <c r="I70" s="51">
        <v>143775.4</v>
      </c>
      <c r="J70" s="51">
        <v>143775.4</v>
      </c>
    </row>
    <row r="71" spans="1:10" ht="33" customHeight="1">
      <c r="A71" s="22">
        <v>24</v>
      </c>
      <c r="B71" s="49" t="s">
        <v>240</v>
      </c>
      <c r="C71" s="45" t="s">
        <v>128</v>
      </c>
      <c r="D71" s="46" t="s">
        <v>256</v>
      </c>
      <c r="E71" s="46" t="s">
        <v>269</v>
      </c>
      <c r="F71" s="46" t="s">
        <v>270</v>
      </c>
      <c r="G71" s="46" t="s">
        <v>271</v>
      </c>
      <c r="H71" s="51">
        <v>100000</v>
      </c>
      <c r="I71" s="51">
        <v>1000</v>
      </c>
      <c r="J71" s="51">
        <v>1000</v>
      </c>
    </row>
    <row r="72" spans="1:10" ht="43.5" customHeight="1">
      <c r="A72" s="22">
        <v>25</v>
      </c>
      <c r="B72" s="49" t="s">
        <v>242</v>
      </c>
      <c r="C72" s="45" t="s">
        <v>128</v>
      </c>
      <c r="D72" s="46" t="s">
        <v>256</v>
      </c>
      <c r="E72" s="46" t="s">
        <v>269</v>
      </c>
      <c r="F72" s="46" t="s">
        <v>272</v>
      </c>
      <c r="G72" s="46" t="s">
        <v>273</v>
      </c>
      <c r="H72" s="51">
        <v>121000</v>
      </c>
      <c r="I72" s="51">
        <v>60500</v>
      </c>
      <c r="J72" s="51">
        <v>60500</v>
      </c>
    </row>
    <row r="73" spans="1:10" ht="12.75">
      <c r="A73" s="160">
        <v>26</v>
      </c>
      <c r="B73" s="130" t="s">
        <v>244</v>
      </c>
      <c r="C73" s="45" t="s">
        <v>87</v>
      </c>
      <c r="D73" s="46"/>
      <c r="E73" s="46"/>
      <c r="F73" s="46"/>
      <c r="G73" s="46"/>
      <c r="H73" s="51">
        <f>SUM(H74:H75)</f>
        <v>15621358.8</v>
      </c>
      <c r="I73" s="51">
        <f>SUM(I74:I75)</f>
        <v>21859003.1</v>
      </c>
      <c r="J73" s="51">
        <f>SUM(J74:J75)</f>
        <v>21859003.1</v>
      </c>
    </row>
    <row r="74" spans="1:10" ht="25.5">
      <c r="A74" s="161"/>
      <c r="B74" s="138"/>
      <c r="C74" s="45" t="s">
        <v>128</v>
      </c>
      <c r="D74" s="46" t="s">
        <v>256</v>
      </c>
      <c r="E74" s="46" t="s">
        <v>269</v>
      </c>
      <c r="F74" s="46" t="s">
        <v>274</v>
      </c>
      <c r="G74" s="46" t="s">
        <v>273</v>
      </c>
      <c r="H74" s="51">
        <v>6621833</v>
      </c>
      <c r="I74" s="51">
        <v>7624400.3</v>
      </c>
      <c r="J74" s="51">
        <v>7624400.3</v>
      </c>
    </row>
    <row r="75" spans="1:10" ht="12.75">
      <c r="A75" s="162"/>
      <c r="B75" s="131"/>
      <c r="C75" s="60" t="s">
        <v>255</v>
      </c>
      <c r="D75" s="46" t="s">
        <v>257</v>
      </c>
      <c r="E75" s="46" t="s">
        <v>269</v>
      </c>
      <c r="F75" s="46" t="s">
        <v>274</v>
      </c>
      <c r="G75" s="46" t="s">
        <v>275</v>
      </c>
      <c r="H75" s="51">
        <v>8999525.8</v>
      </c>
      <c r="I75" s="51">
        <v>14234602.8</v>
      </c>
      <c r="J75" s="51">
        <v>14234602.8</v>
      </c>
    </row>
    <row r="76" spans="1:10" ht="63.75">
      <c r="A76" s="22">
        <v>27</v>
      </c>
      <c r="B76" s="49" t="s">
        <v>246</v>
      </c>
      <c r="C76" s="45" t="s">
        <v>128</v>
      </c>
      <c r="D76" s="46" t="s">
        <v>256</v>
      </c>
      <c r="E76" s="46" t="s">
        <v>96</v>
      </c>
      <c r="F76" s="46" t="s">
        <v>276</v>
      </c>
      <c r="G76" s="46" t="s">
        <v>24</v>
      </c>
      <c r="H76" s="51">
        <v>11829</v>
      </c>
      <c r="I76" s="51">
        <v>11829</v>
      </c>
      <c r="J76" s="51">
        <v>11829</v>
      </c>
    </row>
    <row r="77" ht="12.75">
      <c r="H77" s="61"/>
    </row>
  </sheetData>
  <sheetProtection/>
  <mergeCells count="17">
    <mergeCell ref="D39:G39"/>
    <mergeCell ref="D40:G40"/>
    <mergeCell ref="A38:A63"/>
    <mergeCell ref="B38:B63"/>
    <mergeCell ref="A73:A75"/>
    <mergeCell ref="B73:B75"/>
    <mergeCell ref="A64:A66"/>
    <mergeCell ref="B64:B66"/>
    <mergeCell ref="B9:B20"/>
    <mergeCell ref="A9:A20"/>
    <mergeCell ref="A3:J3"/>
    <mergeCell ref="A4:J4"/>
    <mergeCell ref="A6:A7"/>
    <mergeCell ref="B6:B7"/>
    <mergeCell ref="C6:C7"/>
    <mergeCell ref="D6:G6"/>
    <mergeCell ref="H6:J6"/>
  </mergeCells>
  <printOptions/>
  <pageMargins left="0.23" right="0.17" top="0.3" bottom="0.33" header="0.17" footer="0.17"/>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L175"/>
  <sheetViews>
    <sheetView view="pageBreakPreview" zoomScale="75" zoomScaleSheetLayoutView="75" zoomScalePageLayoutView="0" workbookViewId="0" topLeftCell="A1">
      <pane ySplit="6" topLeftCell="A7" activePane="bottomLeft" state="frozen"/>
      <selection pane="topLeft" activeCell="A1" sqref="A1"/>
      <selection pane="bottomLeft" activeCell="P25" sqref="P25"/>
    </sheetView>
  </sheetViews>
  <sheetFormatPr defaultColWidth="9.00390625" defaultRowHeight="12.75"/>
  <cols>
    <col min="1" max="1" width="14.875" style="17" customWidth="1"/>
    <col min="2" max="2" width="39.00390625" style="17" customWidth="1"/>
    <col min="3" max="3" width="53.125" style="17" customWidth="1"/>
    <col min="4" max="4" width="14.875" style="17" customWidth="1"/>
    <col min="5" max="5" width="16.00390625" style="17" customWidth="1"/>
    <col min="6" max="6" width="15.00390625" style="17" customWidth="1"/>
    <col min="7" max="7" width="12.75390625" style="17" bestFit="1" customWidth="1"/>
    <col min="8" max="8" width="15.375" style="17" bestFit="1" customWidth="1"/>
    <col min="9" max="9" width="12.625" style="17" customWidth="1"/>
    <col min="10" max="10" width="15.00390625" style="17" customWidth="1"/>
    <col min="11" max="11" width="12.75390625" style="17" customWidth="1"/>
    <col min="12" max="12" width="13.125" style="17" customWidth="1"/>
    <col min="13" max="16384" width="9.125" style="17" customWidth="1"/>
  </cols>
  <sheetData>
    <row r="1" ht="12.75">
      <c r="E1" s="18" t="s">
        <v>403</v>
      </c>
    </row>
    <row r="3" spans="1:5" ht="15.75">
      <c r="A3" s="126" t="s">
        <v>101</v>
      </c>
      <c r="B3" s="126"/>
      <c r="C3" s="126"/>
      <c r="D3" s="126"/>
      <c r="E3" s="126"/>
    </row>
    <row r="4" spans="1:5" ht="33" customHeight="1">
      <c r="A4" s="125" t="s">
        <v>341</v>
      </c>
      <c r="B4" s="126"/>
      <c r="C4" s="126"/>
      <c r="D4" s="126"/>
      <c r="E4" s="126"/>
    </row>
    <row r="6" spans="1:12" ht="83.25" customHeight="1">
      <c r="A6" s="19" t="s">
        <v>75</v>
      </c>
      <c r="B6" s="19" t="s">
        <v>76</v>
      </c>
      <c r="C6" s="19" t="s">
        <v>102</v>
      </c>
      <c r="D6" s="20" t="s">
        <v>103</v>
      </c>
      <c r="E6" s="21" t="s">
        <v>104</v>
      </c>
      <c r="F6" s="20" t="s">
        <v>293</v>
      </c>
      <c r="G6" s="20" t="s">
        <v>294</v>
      </c>
      <c r="H6" s="22" t="s">
        <v>295</v>
      </c>
      <c r="I6" s="22" t="s">
        <v>26</v>
      </c>
      <c r="J6" s="20" t="s">
        <v>296</v>
      </c>
      <c r="L6" s="23" t="s">
        <v>298</v>
      </c>
    </row>
    <row r="7" spans="1:10" ht="13.5" thickBot="1">
      <c r="A7" s="24">
        <v>1</v>
      </c>
      <c r="B7" s="24">
        <v>2</v>
      </c>
      <c r="C7" s="24">
        <v>3</v>
      </c>
      <c r="D7" s="24">
        <v>4</v>
      </c>
      <c r="E7" s="25">
        <v>5</v>
      </c>
      <c r="F7" s="26"/>
      <c r="G7" s="27"/>
      <c r="H7" s="27"/>
      <c r="I7" s="27"/>
      <c r="J7" s="27"/>
    </row>
    <row r="8" spans="1:10" ht="12.75">
      <c r="A8" s="163" t="s">
        <v>86</v>
      </c>
      <c r="B8" s="166" t="s">
        <v>22</v>
      </c>
      <c r="C8" s="28" t="s">
        <v>87</v>
      </c>
      <c r="D8" s="6">
        <f aca="true" t="shared" si="0" ref="D8:E13">D14+D20+D26+D32+D38+D44+D50+D56+D62+D68+D74+D80+D86+D92+D98+D110+D116+D122+D128+D134+D140+D146+D152+D158+D164+D170+D104</f>
        <v>28552017.800000004</v>
      </c>
      <c r="E8" s="6">
        <f t="shared" si="0"/>
        <v>35847354.760000005</v>
      </c>
      <c r="F8" s="12" t="e">
        <f>#REF!+#REF!+#REF!+#REF!+#REF!+#REF!+#REF!+#REF!+F14+F20+#REF!+#REF!+F26+F32+F38+#REF!+#REF!+F44+#REF!+F50+#REF!+F56+F62+F68+F74+F80+F86+F92+F98+F104+F110+#REF!+F116+F122+F128+F134+#REF!+F140+F146+F152+F158+F164+F170</f>
        <v>#REF!</v>
      </c>
      <c r="G8" s="27"/>
      <c r="H8" s="30"/>
      <c r="I8" s="27"/>
      <c r="J8" s="27"/>
    </row>
    <row r="9" spans="1:12" ht="12.75">
      <c r="A9" s="164"/>
      <c r="B9" s="138"/>
      <c r="C9" s="31" t="s">
        <v>0</v>
      </c>
      <c r="D9" s="6">
        <f t="shared" si="0"/>
        <v>27560707.800000004</v>
      </c>
      <c r="E9" s="6">
        <f t="shared" si="0"/>
        <v>34840567.260000005</v>
      </c>
      <c r="F9" s="12" t="e">
        <f>#REF!+#REF!+#REF!+#REF!+#REF!+#REF!+#REF!+#REF!+F15+F21+#REF!+#REF!+F27+F33+F39+#REF!+#REF!+F45+#REF!+F51+#REF!+F57+F63+F69+F75+F81+F87+F93+F99+F105+F111+#REF!+F117+F123+F129+F135+#REF!+F141+F147+F153+F159+F165+F171</f>
        <v>#REF!</v>
      </c>
      <c r="G9" s="12" t="e">
        <f>#REF!+#REF!+#REF!+#REF!+#REF!+#REF!+#REF!+#REF!+G15+G21+#REF!+#REF!+G27+G33+G39+#REF!+#REF!+G45+#REF!+G51+#REF!+G57+G63+G69+G75+G81+G87+G93+G99+G105+G111+#REF!+G117+G123+G129+G135+#REF!+G141+G147+G153+G159+G165+G171</f>
        <v>#REF!</v>
      </c>
      <c r="H9" s="12" t="e">
        <f>#REF!+#REF!+#REF!+#REF!+#REF!+#REF!+#REF!+#REF!+H15+H21+#REF!+#REF!+H27+H33+H39+#REF!+#REF!+H45+#REF!+H51+#REF!+H57+H63+H69+H75+H81+H87+H93+H99+H105+H111+#REF!+H117+H123+H129+H135+#REF!+H141+H147+H153+H159+H165+H171</f>
        <v>#REF!</v>
      </c>
      <c r="I9" s="12" t="e">
        <f>#REF!+#REF!+#REF!+#REF!+#REF!+#REF!+#REF!+#REF!+I15+I21+#REF!+#REF!+I27+I33+I39+#REF!+#REF!+I45+#REF!+I51+#REF!+I57+I63+I69+I75+I81+I87+I93+I99+I105+I111+#REF!+I117+I123+I129+I135+#REF!+I141+I147+I153+I159+I165+I171</f>
        <v>#REF!</v>
      </c>
      <c r="J9" s="6" t="e">
        <f>#REF!+#REF!+#REF!+#REF!+#REF!+#REF!+#REF!+#REF!+J15+J21+#REF!+#REF!+J27+J33+J39+#REF!+#REF!+J45+#REF!+J51+#REF!+J57+J63+J69+J75+J81+J87+J93+J99+J105+J111+#REF!+J117+J123+J129+J135+#REF!+J141+J147+J153+J159+J165+J171</f>
        <v>#REF!</v>
      </c>
      <c r="L9" s="32" t="e">
        <f>#REF!+L86+L92+L110+#REF!+L122+L128+L134+#REF!</f>
        <v>#REF!</v>
      </c>
    </row>
    <row r="10" spans="1:10" ht="12.75">
      <c r="A10" s="164"/>
      <c r="B10" s="138"/>
      <c r="C10" s="31" t="s">
        <v>105</v>
      </c>
      <c r="D10" s="6">
        <f t="shared" si="0"/>
        <v>938010</v>
      </c>
      <c r="E10" s="6">
        <f t="shared" si="0"/>
        <v>865726.5000000001</v>
      </c>
      <c r="F10" s="12" t="e">
        <f>#REF!+#REF!+#REF!+#REF!+#REF!+#REF!+#REF!+#REF!+F16+F22+#REF!+#REF!+F28+F34+F40+#REF!+#REF!+F46+#REF!+F52+#REF!+F58+F64+F70+F76+F82+F88+F94+F100+F106+F112+#REF!+F118+F124+F130+F136+#REF!+F142+F148+F154+F160+F166+F172</f>
        <v>#REF!</v>
      </c>
      <c r="G10" s="27"/>
      <c r="H10" s="27"/>
      <c r="I10" s="27"/>
      <c r="J10" s="27"/>
    </row>
    <row r="11" spans="1:10" ht="13.5" customHeight="1">
      <c r="A11" s="164"/>
      <c r="B11" s="138"/>
      <c r="C11" s="33" t="s">
        <v>106</v>
      </c>
      <c r="D11" s="6">
        <f t="shared" si="0"/>
        <v>0</v>
      </c>
      <c r="E11" s="6">
        <f t="shared" si="0"/>
        <v>0</v>
      </c>
      <c r="F11" s="12" t="e">
        <f>#REF!+#REF!+#REF!+#REF!+#REF!+#REF!+#REF!+#REF!+F17+F23+#REF!+#REF!+F29+F35+F41+#REF!+#REF!+F47+#REF!+F53+#REF!+F59+F65+F71+F77+F83+F89+F95+F101+F107+F113+#REF!+F119+F125+F131+F137+#REF!+F143+F149+F155+F161+F167+F173</f>
        <v>#REF!</v>
      </c>
      <c r="G11" s="27"/>
      <c r="H11" s="27"/>
      <c r="I11" s="27"/>
      <c r="J11" s="27"/>
    </row>
    <row r="12" spans="1:10" ht="12.75">
      <c r="A12" s="164"/>
      <c r="B12" s="138"/>
      <c r="C12" s="33" t="s">
        <v>107</v>
      </c>
      <c r="D12" s="6">
        <f t="shared" si="0"/>
        <v>0</v>
      </c>
      <c r="E12" s="6">
        <f t="shared" si="0"/>
        <v>0</v>
      </c>
      <c r="F12" s="12" t="e">
        <f>#REF!+#REF!+#REF!+#REF!+#REF!+#REF!+#REF!+#REF!+F18+F24+#REF!+#REF!+F30+F36+F42+#REF!+#REF!+F48+#REF!+F54+#REF!+F60+F66+F72+F78+F84+F90+F96+F102+F108+F114+#REF!+F120+F126+F132+F138+#REF!+F144+F150+F156+F162+F168+F174</f>
        <v>#REF!</v>
      </c>
      <c r="G12" s="30"/>
      <c r="H12" s="27"/>
      <c r="I12" s="27"/>
      <c r="J12" s="27"/>
    </row>
    <row r="13" spans="1:10" ht="14.25" customHeight="1" thickBot="1">
      <c r="A13" s="168"/>
      <c r="B13" s="167"/>
      <c r="C13" s="34" t="s">
        <v>108</v>
      </c>
      <c r="D13" s="6">
        <f t="shared" si="0"/>
        <v>53300</v>
      </c>
      <c r="E13" s="6">
        <f t="shared" si="0"/>
        <v>141061</v>
      </c>
      <c r="F13" s="12" t="e">
        <f>#REF!+#REF!+#REF!+#REF!+#REF!+#REF!+#REF!+#REF!+F19+F25+#REF!+#REF!+F31+F37+F43+#REF!+#REF!+F49+#REF!+F55+#REF!+F61+F67+F73+F79+F85+F91+F97+F103+F109+F115+#REF!+F121+F127+F133+F139+#REF!+F145+F151+F157+F163+F169+F175</f>
        <v>#REF!</v>
      </c>
      <c r="G13" s="30"/>
      <c r="H13" s="27"/>
      <c r="I13" s="27"/>
      <c r="J13" s="27"/>
    </row>
    <row r="14" spans="1:10" ht="12.75">
      <c r="A14" s="163" t="s">
        <v>109</v>
      </c>
      <c r="B14" s="166" t="s">
        <v>316</v>
      </c>
      <c r="C14" s="28" t="s">
        <v>87</v>
      </c>
      <c r="D14" s="29">
        <f>D15+D16</f>
        <v>680320</v>
      </c>
      <c r="E14" s="29">
        <f>E15+E16</f>
        <v>661955.47</v>
      </c>
      <c r="F14" s="30">
        <f aca="true" t="shared" si="1" ref="F14:F25">D14-E14</f>
        <v>18364.530000000028</v>
      </c>
      <c r="G14" s="27"/>
      <c r="H14" s="27"/>
      <c r="I14" s="27"/>
      <c r="J14" s="27"/>
    </row>
    <row r="15" spans="1:10" ht="12.75">
      <c r="A15" s="164"/>
      <c r="B15" s="138"/>
      <c r="C15" s="31" t="s">
        <v>0</v>
      </c>
      <c r="D15" s="6">
        <f>'Табл 20'!H21</f>
        <v>340160</v>
      </c>
      <c r="E15" s="35">
        <v>324851.39</v>
      </c>
      <c r="F15" s="30">
        <f t="shared" si="1"/>
        <v>15308.609999999986</v>
      </c>
      <c r="G15" s="30"/>
      <c r="H15" s="27"/>
      <c r="I15" s="27"/>
      <c r="J15" s="27"/>
    </row>
    <row r="16" spans="1:10" ht="12.75">
      <c r="A16" s="164"/>
      <c r="B16" s="138"/>
      <c r="C16" s="31" t="s">
        <v>105</v>
      </c>
      <c r="D16" s="6">
        <v>340160</v>
      </c>
      <c r="E16" s="12">
        <v>337104.08</v>
      </c>
      <c r="F16" s="30">
        <f t="shared" si="1"/>
        <v>3055.9199999999837</v>
      </c>
      <c r="G16" s="27"/>
      <c r="H16" s="27"/>
      <c r="I16" s="27"/>
      <c r="J16" s="27"/>
    </row>
    <row r="17" spans="1:10" ht="13.5" customHeight="1">
      <c r="A17" s="164"/>
      <c r="B17" s="138"/>
      <c r="C17" s="33" t="s">
        <v>106</v>
      </c>
      <c r="D17" s="6"/>
      <c r="E17" s="12"/>
      <c r="F17" s="30">
        <f t="shared" si="1"/>
        <v>0</v>
      </c>
      <c r="G17" s="27"/>
      <c r="H17" s="27"/>
      <c r="I17" s="27"/>
      <c r="J17" s="27"/>
    </row>
    <row r="18" spans="1:10" ht="12.75">
      <c r="A18" s="164"/>
      <c r="B18" s="138"/>
      <c r="C18" s="33" t="s">
        <v>107</v>
      </c>
      <c r="D18" s="6"/>
      <c r="E18" s="12"/>
      <c r="F18" s="30">
        <f t="shared" si="1"/>
        <v>0</v>
      </c>
      <c r="G18" s="27"/>
      <c r="H18" s="27"/>
      <c r="I18" s="27"/>
      <c r="J18" s="27"/>
    </row>
    <row r="19" spans="1:10" ht="53.25" customHeight="1" thickBot="1">
      <c r="A19" s="165"/>
      <c r="B19" s="131"/>
      <c r="C19" s="31" t="s">
        <v>108</v>
      </c>
      <c r="D19" s="6"/>
      <c r="E19" s="12"/>
      <c r="F19" s="30">
        <f t="shared" si="1"/>
        <v>0</v>
      </c>
      <c r="G19" s="27"/>
      <c r="H19" s="27"/>
      <c r="I19" s="27"/>
      <c r="J19" s="27"/>
    </row>
    <row r="20" spans="1:10" ht="12.75">
      <c r="A20" s="163" t="s">
        <v>110</v>
      </c>
      <c r="B20" s="166" t="s">
        <v>312</v>
      </c>
      <c r="C20" s="28" t="s">
        <v>87</v>
      </c>
      <c r="D20" s="29">
        <f>D21</f>
        <v>3591</v>
      </c>
      <c r="E20" s="29">
        <f>E21</f>
        <v>1730</v>
      </c>
      <c r="F20" s="30">
        <f t="shared" si="1"/>
        <v>1861</v>
      </c>
      <c r="G20" s="30">
        <f>F20</f>
        <v>1861</v>
      </c>
      <c r="H20" s="27"/>
      <c r="I20" s="30">
        <f>G20</f>
        <v>1861</v>
      </c>
      <c r="J20" s="27"/>
    </row>
    <row r="21" spans="1:10" ht="12.75">
      <c r="A21" s="164"/>
      <c r="B21" s="138"/>
      <c r="C21" s="31" t="s">
        <v>0</v>
      </c>
      <c r="D21" s="6">
        <f>'Табл 20'!H22</f>
        <v>3591</v>
      </c>
      <c r="E21" s="35">
        <f>'Табл 20'!J22</f>
        <v>1730</v>
      </c>
      <c r="F21" s="30">
        <f t="shared" si="1"/>
        <v>1861</v>
      </c>
      <c r="G21" s="30">
        <f>F21</f>
        <v>1861</v>
      </c>
      <c r="H21" s="27"/>
      <c r="I21" s="30">
        <f>G21</f>
        <v>1861</v>
      </c>
      <c r="J21" s="27"/>
    </row>
    <row r="22" spans="1:10" ht="12.75">
      <c r="A22" s="164"/>
      <c r="B22" s="138"/>
      <c r="C22" s="31" t="s">
        <v>105</v>
      </c>
      <c r="D22" s="6"/>
      <c r="E22" s="12"/>
      <c r="F22" s="30">
        <f t="shared" si="1"/>
        <v>0</v>
      </c>
      <c r="G22" s="27"/>
      <c r="H22" s="27"/>
      <c r="I22" s="27"/>
      <c r="J22" s="27"/>
    </row>
    <row r="23" spans="1:10" ht="12.75" customHeight="1">
      <c r="A23" s="164"/>
      <c r="B23" s="138"/>
      <c r="C23" s="33" t="s">
        <v>106</v>
      </c>
      <c r="D23" s="6"/>
      <c r="E23" s="12"/>
      <c r="F23" s="30">
        <f t="shared" si="1"/>
        <v>0</v>
      </c>
      <c r="G23" s="27"/>
      <c r="H23" s="27"/>
      <c r="I23" s="27"/>
      <c r="J23" s="27"/>
    </row>
    <row r="24" spans="1:10" ht="12.75">
      <c r="A24" s="164"/>
      <c r="B24" s="138"/>
      <c r="C24" s="33" t="s">
        <v>107</v>
      </c>
      <c r="D24" s="6"/>
      <c r="E24" s="12"/>
      <c r="F24" s="30">
        <f t="shared" si="1"/>
        <v>0</v>
      </c>
      <c r="G24" s="27"/>
      <c r="H24" s="27"/>
      <c r="I24" s="27"/>
      <c r="J24" s="27"/>
    </row>
    <row r="25" spans="1:10" ht="32.25" customHeight="1" thickBot="1">
      <c r="A25" s="165"/>
      <c r="B25" s="131"/>
      <c r="C25" s="31" t="s">
        <v>108</v>
      </c>
      <c r="D25" s="6"/>
      <c r="E25" s="12"/>
      <c r="F25" s="30">
        <f t="shared" si="1"/>
        <v>0</v>
      </c>
      <c r="G25" s="27"/>
      <c r="H25" s="27"/>
      <c r="I25" s="27"/>
      <c r="J25" s="27"/>
    </row>
    <row r="26" spans="1:10" ht="12.75">
      <c r="A26" s="163" t="s">
        <v>111</v>
      </c>
      <c r="B26" s="166" t="s">
        <v>18</v>
      </c>
      <c r="C26" s="28" t="s">
        <v>87</v>
      </c>
      <c r="D26" s="29">
        <f>D27</f>
        <v>11400</v>
      </c>
      <c r="E26" s="29">
        <f>E27</f>
        <v>11145</v>
      </c>
      <c r="F26" s="30">
        <f aca="true" t="shared" si="2" ref="F26:F58">D26-E26</f>
        <v>255</v>
      </c>
      <c r="G26" s="30">
        <f>F26</f>
        <v>255</v>
      </c>
      <c r="H26" s="27"/>
      <c r="I26" s="27"/>
      <c r="J26" s="27"/>
    </row>
    <row r="27" spans="1:10" ht="12.75">
      <c r="A27" s="164"/>
      <c r="B27" s="138"/>
      <c r="C27" s="31" t="s">
        <v>0</v>
      </c>
      <c r="D27" s="6">
        <f>'Табл 20'!H23</f>
        <v>11400</v>
      </c>
      <c r="E27" s="6">
        <f>'Табл 20'!J23</f>
        <v>11145</v>
      </c>
      <c r="F27" s="30">
        <f t="shared" si="2"/>
        <v>255</v>
      </c>
      <c r="G27" s="30">
        <f>F27</f>
        <v>255</v>
      </c>
      <c r="H27" s="27"/>
      <c r="I27" s="27"/>
      <c r="J27" s="27"/>
    </row>
    <row r="28" spans="1:10" ht="12.75">
      <c r="A28" s="164"/>
      <c r="B28" s="138"/>
      <c r="C28" s="31" t="s">
        <v>105</v>
      </c>
      <c r="D28" s="6"/>
      <c r="E28" s="12"/>
      <c r="F28" s="30">
        <f t="shared" si="2"/>
        <v>0</v>
      </c>
      <c r="G28" s="27"/>
      <c r="H28" s="27"/>
      <c r="I28" s="27"/>
      <c r="J28" s="27"/>
    </row>
    <row r="29" spans="1:10" ht="12.75" customHeight="1">
      <c r="A29" s="164"/>
      <c r="B29" s="138"/>
      <c r="C29" s="33" t="s">
        <v>106</v>
      </c>
      <c r="D29" s="6"/>
      <c r="E29" s="12"/>
      <c r="F29" s="30">
        <f t="shared" si="2"/>
        <v>0</v>
      </c>
      <c r="G29" s="27"/>
      <c r="H29" s="27"/>
      <c r="I29" s="27"/>
      <c r="J29" s="27"/>
    </row>
    <row r="30" spans="1:10" ht="12.75">
      <c r="A30" s="164"/>
      <c r="B30" s="138"/>
      <c r="C30" s="33" t="s">
        <v>107</v>
      </c>
      <c r="D30" s="6"/>
      <c r="E30" s="12"/>
      <c r="F30" s="30">
        <f t="shared" si="2"/>
        <v>0</v>
      </c>
      <c r="G30" s="27"/>
      <c r="H30" s="27"/>
      <c r="I30" s="27"/>
      <c r="J30" s="27"/>
    </row>
    <row r="31" spans="1:10" ht="45.75" customHeight="1" thickBot="1">
      <c r="A31" s="165"/>
      <c r="B31" s="131"/>
      <c r="C31" s="31" t="s">
        <v>108</v>
      </c>
      <c r="D31" s="6"/>
      <c r="E31" s="12"/>
      <c r="F31" s="30">
        <f t="shared" si="2"/>
        <v>0</v>
      </c>
      <c r="G31" s="27"/>
      <c r="H31" s="27"/>
      <c r="I31" s="27"/>
      <c r="J31" s="27"/>
    </row>
    <row r="32" spans="1:11" ht="12.75">
      <c r="A32" s="163" t="s">
        <v>112</v>
      </c>
      <c r="B32" s="166" t="s">
        <v>202</v>
      </c>
      <c r="C32" s="28" t="s">
        <v>87</v>
      </c>
      <c r="D32" s="29">
        <f>D33+D34</f>
        <v>750000</v>
      </c>
      <c r="E32" s="29">
        <f>E33+E34</f>
        <v>597862.72</v>
      </c>
      <c r="F32" s="30">
        <f t="shared" si="2"/>
        <v>152137.28000000003</v>
      </c>
      <c r="G32" s="27"/>
      <c r="H32" s="27"/>
      <c r="I32" s="27"/>
      <c r="J32" s="27"/>
      <c r="K32" s="32">
        <f>E32+E38</f>
        <v>879209.89</v>
      </c>
    </row>
    <row r="33" spans="1:11" ht="12.75">
      <c r="A33" s="164"/>
      <c r="B33" s="138"/>
      <c r="C33" s="31" t="s">
        <v>0</v>
      </c>
      <c r="D33" s="6">
        <f>'Табл 20'!H24</f>
        <v>375000</v>
      </c>
      <c r="E33" s="35">
        <v>270937.47</v>
      </c>
      <c r="F33" s="30">
        <f t="shared" si="2"/>
        <v>104062.53000000003</v>
      </c>
      <c r="G33" s="27"/>
      <c r="H33" s="27"/>
      <c r="I33" s="27"/>
      <c r="J33" s="27"/>
      <c r="K33" s="32">
        <f>E33+E39</f>
        <v>398437.47</v>
      </c>
    </row>
    <row r="34" spans="1:11" ht="12.75">
      <c r="A34" s="164"/>
      <c r="B34" s="138"/>
      <c r="C34" s="31" t="s">
        <v>105</v>
      </c>
      <c r="D34" s="6">
        <v>375000</v>
      </c>
      <c r="E34" s="35">
        <v>326925.25</v>
      </c>
      <c r="F34" s="30">
        <f t="shared" si="2"/>
        <v>48074.75</v>
      </c>
      <c r="G34" s="27"/>
      <c r="H34" s="27"/>
      <c r="I34" s="27"/>
      <c r="J34" s="27"/>
      <c r="K34" s="32">
        <f>E34+E40</f>
        <v>480772.42000000004</v>
      </c>
    </row>
    <row r="35" spans="1:10" ht="12" customHeight="1">
      <c r="A35" s="164"/>
      <c r="B35" s="138"/>
      <c r="C35" s="33" t="s">
        <v>106</v>
      </c>
      <c r="D35" s="6"/>
      <c r="E35" s="12"/>
      <c r="F35" s="30">
        <f t="shared" si="2"/>
        <v>0</v>
      </c>
      <c r="G35" s="27"/>
      <c r="H35" s="27"/>
      <c r="I35" s="27"/>
      <c r="J35" s="27"/>
    </row>
    <row r="36" spans="1:10" ht="12.75">
      <c r="A36" s="164"/>
      <c r="B36" s="138"/>
      <c r="C36" s="33" t="s">
        <v>107</v>
      </c>
      <c r="D36" s="6"/>
      <c r="E36" s="12"/>
      <c r="F36" s="30">
        <f t="shared" si="2"/>
        <v>0</v>
      </c>
      <c r="G36" s="27"/>
      <c r="H36" s="27"/>
      <c r="I36" s="27"/>
      <c r="J36" s="27"/>
    </row>
    <row r="37" spans="1:10" ht="13.5" thickBot="1">
      <c r="A37" s="165"/>
      <c r="B37" s="131"/>
      <c r="C37" s="31" t="s">
        <v>108</v>
      </c>
      <c r="D37" s="6"/>
      <c r="E37" s="12"/>
      <c r="F37" s="30">
        <f t="shared" si="2"/>
        <v>0</v>
      </c>
      <c r="G37" s="27"/>
      <c r="H37" s="27"/>
      <c r="I37" s="27"/>
      <c r="J37" s="27"/>
    </row>
    <row r="38" spans="1:10" ht="12.75">
      <c r="A38" s="163" t="s">
        <v>113</v>
      </c>
      <c r="B38" s="166" t="s">
        <v>203</v>
      </c>
      <c r="C38" s="28" t="s">
        <v>87</v>
      </c>
      <c r="D38" s="29">
        <f>D39+D40</f>
        <v>350000</v>
      </c>
      <c r="E38" s="29">
        <f>E39+E40</f>
        <v>281347.17000000004</v>
      </c>
      <c r="F38" s="30">
        <f t="shared" si="2"/>
        <v>68652.82999999996</v>
      </c>
      <c r="G38" s="27"/>
      <c r="H38" s="27"/>
      <c r="I38" s="27"/>
      <c r="J38" s="27"/>
    </row>
    <row r="39" spans="1:10" ht="12.75">
      <c r="A39" s="164"/>
      <c r="B39" s="138"/>
      <c r="C39" s="31" t="s">
        <v>0</v>
      </c>
      <c r="D39" s="6">
        <f>'Табл 20'!H25</f>
        <v>175000</v>
      </c>
      <c r="E39" s="35">
        <v>127500</v>
      </c>
      <c r="F39" s="30">
        <f t="shared" si="2"/>
        <v>47500</v>
      </c>
      <c r="G39" s="27"/>
      <c r="H39" s="27"/>
      <c r="I39" s="27"/>
      <c r="J39" s="27"/>
    </row>
    <row r="40" spans="1:10" ht="12.75">
      <c r="A40" s="164"/>
      <c r="B40" s="138"/>
      <c r="C40" s="31" t="s">
        <v>105</v>
      </c>
      <c r="D40" s="6">
        <v>175000</v>
      </c>
      <c r="E40" s="12">
        <v>153847.17</v>
      </c>
      <c r="F40" s="30">
        <f t="shared" si="2"/>
        <v>21152.829999999987</v>
      </c>
      <c r="G40" s="27"/>
      <c r="H40" s="27"/>
      <c r="I40" s="27"/>
      <c r="J40" s="27"/>
    </row>
    <row r="41" spans="1:10" ht="12" customHeight="1">
      <c r="A41" s="164"/>
      <c r="B41" s="138"/>
      <c r="C41" s="33" t="s">
        <v>106</v>
      </c>
      <c r="D41" s="6"/>
      <c r="E41" s="12"/>
      <c r="F41" s="30">
        <f t="shared" si="2"/>
        <v>0</v>
      </c>
      <c r="G41" s="27"/>
      <c r="H41" s="27"/>
      <c r="I41" s="27"/>
      <c r="J41" s="27"/>
    </row>
    <row r="42" spans="1:10" ht="12.75">
      <c r="A42" s="164"/>
      <c r="B42" s="138"/>
      <c r="C42" s="33" t="s">
        <v>107</v>
      </c>
      <c r="D42" s="6"/>
      <c r="E42" s="12"/>
      <c r="F42" s="30">
        <f t="shared" si="2"/>
        <v>0</v>
      </c>
      <c r="G42" s="27"/>
      <c r="H42" s="27"/>
      <c r="I42" s="27"/>
      <c r="J42" s="27"/>
    </row>
    <row r="43" spans="1:10" ht="62.25" customHeight="1" thickBot="1">
      <c r="A43" s="165"/>
      <c r="B43" s="131"/>
      <c r="C43" s="31" t="s">
        <v>108</v>
      </c>
      <c r="D43" s="6"/>
      <c r="E43" s="12"/>
      <c r="F43" s="30">
        <f t="shared" si="2"/>
        <v>0</v>
      </c>
      <c r="G43" s="27"/>
      <c r="H43" s="27"/>
      <c r="I43" s="27"/>
      <c r="J43" s="27"/>
    </row>
    <row r="44" spans="1:10" ht="12.75">
      <c r="A44" s="163" t="s">
        <v>331</v>
      </c>
      <c r="B44" s="166" t="s">
        <v>208</v>
      </c>
      <c r="C44" s="28" t="s">
        <v>87</v>
      </c>
      <c r="D44" s="29">
        <f>D45</f>
        <v>136382</v>
      </c>
      <c r="E44" s="29">
        <f>E45</f>
        <v>130000</v>
      </c>
      <c r="F44" s="30">
        <f t="shared" si="2"/>
        <v>6382</v>
      </c>
      <c r="G44" s="27"/>
      <c r="H44" s="27"/>
      <c r="I44" s="27"/>
      <c r="J44" s="27"/>
    </row>
    <row r="45" spans="1:10" ht="12.75">
      <c r="A45" s="164"/>
      <c r="B45" s="138"/>
      <c r="C45" s="31" t="s">
        <v>0</v>
      </c>
      <c r="D45" s="6">
        <f>'Табл 20'!H26</f>
        <v>136382</v>
      </c>
      <c r="E45" s="35">
        <f>'Табл 20'!J26</f>
        <v>130000</v>
      </c>
      <c r="F45" s="30">
        <f t="shared" si="2"/>
        <v>6382</v>
      </c>
      <c r="G45" s="27"/>
      <c r="H45" s="27"/>
      <c r="I45" s="27"/>
      <c r="J45" s="27"/>
    </row>
    <row r="46" spans="1:10" ht="12.75">
      <c r="A46" s="164"/>
      <c r="B46" s="138"/>
      <c r="C46" s="31" t="s">
        <v>105</v>
      </c>
      <c r="D46" s="6"/>
      <c r="E46" s="12"/>
      <c r="F46" s="30">
        <f t="shared" si="2"/>
        <v>0</v>
      </c>
      <c r="G46" s="27"/>
      <c r="H46" s="27"/>
      <c r="I46" s="27"/>
      <c r="J46" s="27"/>
    </row>
    <row r="47" spans="1:10" ht="14.25" customHeight="1">
      <c r="A47" s="164"/>
      <c r="B47" s="138"/>
      <c r="C47" s="33" t="s">
        <v>106</v>
      </c>
      <c r="D47" s="6"/>
      <c r="E47" s="12"/>
      <c r="F47" s="30">
        <f t="shared" si="2"/>
        <v>0</v>
      </c>
      <c r="G47" s="27"/>
      <c r="H47" s="27"/>
      <c r="I47" s="27"/>
      <c r="J47" s="27"/>
    </row>
    <row r="48" spans="1:10" ht="12.75">
      <c r="A48" s="164"/>
      <c r="B48" s="138"/>
      <c r="C48" s="33" t="s">
        <v>107</v>
      </c>
      <c r="D48" s="6"/>
      <c r="E48" s="12"/>
      <c r="F48" s="30">
        <f t="shared" si="2"/>
        <v>0</v>
      </c>
      <c r="G48" s="27"/>
      <c r="H48" s="27"/>
      <c r="I48" s="27"/>
      <c r="J48" s="27"/>
    </row>
    <row r="49" spans="1:10" ht="17.25" customHeight="1" thickBot="1">
      <c r="A49" s="165"/>
      <c r="B49" s="131"/>
      <c r="C49" s="31" t="s">
        <v>108</v>
      </c>
      <c r="D49" s="6"/>
      <c r="E49" s="12"/>
      <c r="F49" s="30">
        <f t="shared" si="2"/>
        <v>0</v>
      </c>
      <c r="G49" s="27"/>
      <c r="H49" s="27"/>
      <c r="I49" s="27"/>
      <c r="J49" s="27"/>
    </row>
    <row r="50" spans="1:10" ht="12.75">
      <c r="A50" s="163" t="s">
        <v>332</v>
      </c>
      <c r="B50" s="166" t="s">
        <v>19</v>
      </c>
      <c r="C50" s="28" t="s">
        <v>87</v>
      </c>
      <c r="D50" s="29">
        <f>D51</f>
        <v>119320</v>
      </c>
      <c r="E50" s="29">
        <f>E51</f>
        <v>119320</v>
      </c>
      <c r="F50" s="30">
        <f t="shared" si="2"/>
        <v>0</v>
      </c>
      <c r="G50" s="27"/>
      <c r="H50" s="27"/>
      <c r="I50" s="27"/>
      <c r="J50" s="27"/>
    </row>
    <row r="51" spans="1:10" ht="12.75">
      <c r="A51" s="164"/>
      <c r="B51" s="138"/>
      <c r="C51" s="31" t="s">
        <v>0</v>
      </c>
      <c r="D51" s="6">
        <f>'Табл 20'!H27</f>
        <v>119320</v>
      </c>
      <c r="E51" s="35">
        <f>'Табл 20'!J27</f>
        <v>119320</v>
      </c>
      <c r="F51" s="30">
        <f t="shared" si="2"/>
        <v>0</v>
      </c>
      <c r="G51" s="27"/>
      <c r="H51" s="27"/>
      <c r="I51" s="27"/>
      <c r="J51" s="27"/>
    </row>
    <row r="52" spans="1:10" ht="12.75">
      <c r="A52" s="164"/>
      <c r="B52" s="138"/>
      <c r="C52" s="31" t="s">
        <v>105</v>
      </c>
      <c r="D52" s="6"/>
      <c r="E52" s="12"/>
      <c r="F52" s="30">
        <f t="shared" si="2"/>
        <v>0</v>
      </c>
      <c r="G52" s="27"/>
      <c r="H52" s="27"/>
      <c r="I52" s="27"/>
      <c r="J52" s="27"/>
    </row>
    <row r="53" spans="1:10" ht="12.75" customHeight="1">
      <c r="A53" s="164"/>
      <c r="B53" s="138"/>
      <c r="C53" s="33" t="s">
        <v>106</v>
      </c>
      <c r="D53" s="6"/>
      <c r="E53" s="12"/>
      <c r="F53" s="30">
        <f t="shared" si="2"/>
        <v>0</v>
      </c>
      <c r="G53" s="27"/>
      <c r="H53" s="27"/>
      <c r="I53" s="27"/>
      <c r="J53" s="27"/>
    </row>
    <row r="54" spans="1:10" ht="12.75">
      <c r="A54" s="164"/>
      <c r="B54" s="138"/>
      <c r="C54" s="33" t="s">
        <v>107</v>
      </c>
      <c r="D54" s="6"/>
      <c r="E54" s="12"/>
      <c r="F54" s="30">
        <f t="shared" si="2"/>
        <v>0</v>
      </c>
      <c r="G54" s="27"/>
      <c r="H54" s="27"/>
      <c r="I54" s="27"/>
      <c r="J54" s="27"/>
    </row>
    <row r="55" spans="1:10" ht="34.5" customHeight="1" thickBot="1">
      <c r="A55" s="165"/>
      <c r="B55" s="131"/>
      <c r="C55" s="31" t="s">
        <v>108</v>
      </c>
      <c r="D55" s="6"/>
      <c r="E55" s="12"/>
      <c r="F55" s="30">
        <f t="shared" si="2"/>
        <v>0</v>
      </c>
      <c r="G55" s="27"/>
      <c r="H55" s="27"/>
      <c r="I55" s="27"/>
      <c r="J55" s="27"/>
    </row>
    <row r="56" spans="1:10" ht="12.75">
      <c r="A56" s="163" t="s">
        <v>333</v>
      </c>
      <c r="B56" s="166" t="s">
        <v>16</v>
      </c>
      <c r="C56" s="28" t="s">
        <v>87</v>
      </c>
      <c r="D56" s="29">
        <f>D57+D58</f>
        <v>95700</v>
      </c>
      <c r="E56" s="29">
        <f>E57+E58</f>
        <v>95700</v>
      </c>
      <c r="F56" s="30">
        <f t="shared" si="2"/>
        <v>0</v>
      </c>
      <c r="G56" s="27"/>
      <c r="H56" s="27"/>
      <c r="I56" s="27"/>
      <c r="J56" s="27"/>
    </row>
    <row r="57" spans="1:10" ht="12.75">
      <c r="A57" s="164"/>
      <c r="B57" s="138"/>
      <c r="C57" s="31" t="s">
        <v>0</v>
      </c>
      <c r="D57" s="6">
        <v>47850</v>
      </c>
      <c r="E57" s="35">
        <f>'Табл 20'!J28</f>
        <v>47850</v>
      </c>
      <c r="F57" s="30">
        <f t="shared" si="2"/>
        <v>0</v>
      </c>
      <c r="G57" s="27"/>
      <c r="H57" s="27"/>
      <c r="I57" s="27"/>
      <c r="J57" s="27"/>
    </row>
    <row r="58" spans="1:10" ht="12.75">
      <c r="A58" s="164"/>
      <c r="B58" s="138"/>
      <c r="C58" s="31" t="s">
        <v>105</v>
      </c>
      <c r="D58" s="6">
        <v>47850</v>
      </c>
      <c r="E58" s="35">
        <v>47850</v>
      </c>
      <c r="F58" s="30">
        <f t="shared" si="2"/>
        <v>0</v>
      </c>
      <c r="G58" s="27"/>
      <c r="H58" s="27"/>
      <c r="I58" s="27"/>
      <c r="J58" s="27"/>
    </row>
    <row r="59" spans="1:10" ht="12" customHeight="1">
      <c r="A59" s="164"/>
      <c r="B59" s="138"/>
      <c r="C59" s="33" t="s">
        <v>106</v>
      </c>
      <c r="D59" s="6"/>
      <c r="E59" s="12"/>
      <c r="F59" s="30">
        <f aca="true" t="shared" si="3" ref="F59:F116">D59-E59</f>
        <v>0</v>
      </c>
      <c r="G59" s="27"/>
      <c r="H59" s="27"/>
      <c r="I59" s="27"/>
      <c r="J59" s="27"/>
    </row>
    <row r="60" spans="1:10" ht="12.75">
      <c r="A60" s="164"/>
      <c r="B60" s="138"/>
      <c r="C60" s="33" t="s">
        <v>107</v>
      </c>
      <c r="D60" s="6"/>
      <c r="E60" s="12"/>
      <c r="F60" s="30">
        <f t="shared" si="3"/>
        <v>0</v>
      </c>
      <c r="G60" s="27"/>
      <c r="H60" s="27"/>
      <c r="I60" s="27"/>
      <c r="J60" s="27"/>
    </row>
    <row r="61" spans="1:10" ht="17.25" customHeight="1" thickBot="1">
      <c r="A61" s="165"/>
      <c r="B61" s="131"/>
      <c r="C61" s="31" t="s">
        <v>108</v>
      </c>
      <c r="D61" s="6"/>
      <c r="E61" s="12"/>
      <c r="F61" s="30">
        <f t="shared" si="3"/>
        <v>0</v>
      </c>
      <c r="G61" s="27"/>
      <c r="H61" s="27"/>
      <c r="I61" s="27"/>
      <c r="J61" s="27"/>
    </row>
    <row r="62" spans="1:10" ht="12.75">
      <c r="A62" s="163" t="s">
        <v>334</v>
      </c>
      <c r="B62" s="166" t="s">
        <v>17</v>
      </c>
      <c r="C62" s="28" t="s">
        <v>87</v>
      </c>
      <c r="D62" s="29">
        <f>D63</f>
        <v>2840.5</v>
      </c>
      <c r="E62" s="29">
        <f>E63</f>
        <v>2770.5</v>
      </c>
      <c r="F62" s="30">
        <f t="shared" si="3"/>
        <v>70</v>
      </c>
      <c r="G62" s="27"/>
      <c r="H62" s="27"/>
      <c r="I62" s="27"/>
      <c r="J62" s="27"/>
    </row>
    <row r="63" spans="1:10" ht="12.75">
      <c r="A63" s="164"/>
      <c r="B63" s="138"/>
      <c r="C63" s="31" t="s">
        <v>0</v>
      </c>
      <c r="D63" s="6">
        <f>'Табл 20'!H29</f>
        <v>2840.5</v>
      </c>
      <c r="E63" s="35">
        <f>'Табл 20'!J29</f>
        <v>2770.5</v>
      </c>
      <c r="F63" s="30">
        <f t="shared" si="3"/>
        <v>70</v>
      </c>
      <c r="G63" s="27"/>
      <c r="H63" s="27"/>
      <c r="I63" s="27"/>
      <c r="J63" s="27"/>
    </row>
    <row r="64" spans="1:10" ht="12.75">
      <c r="A64" s="164"/>
      <c r="B64" s="138"/>
      <c r="C64" s="31" t="s">
        <v>105</v>
      </c>
      <c r="D64" s="6"/>
      <c r="E64" s="12"/>
      <c r="F64" s="30">
        <f t="shared" si="3"/>
        <v>0</v>
      </c>
      <c r="G64" s="27"/>
      <c r="H64" s="27"/>
      <c r="I64" s="27"/>
      <c r="J64" s="27"/>
    </row>
    <row r="65" spans="1:10" ht="12.75" customHeight="1">
      <c r="A65" s="164"/>
      <c r="B65" s="138"/>
      <c r="C65" s="33" t="s">
        <v>106</v>
      </c>
      <c r="D65" s="6"/>
      <c r="E65" s="12"/>
      <c r="F65" s="30">
        <f t="shared" si="3"/>
        <v>0</v>
      </c>
      <c r="G65" s="27"/>
      <c r="H65" s="27"/>
      <c r="I65" s="27"/>
      <c r="J65" s="27"/>
    </row>
    <row r="66" spans="1:10" ht="12.75">
      <c r="A66" s="164"/>
      <c r="B66" s="138"/>
      <c r="C66" s="33" t="s">
        <v>107</v>
      </c>
      <c r="D66" s="6"/>
      <c r="E66" s="12"/>
      <c r="F66" s="30">
        <f t="shared" si="3"/>
        <v>0</v>
      </c>
      <c r="G66" s="27"/>
      <c r="H66" s="27"/>
      <c r="I66" s="27"/>
      <c r="J66" s="27"/>
    </row>
    <row r="67" spans="1:10" ht="13.5" thickBot="1">
      <c r="A67" s="165"/>
      <c r="B67" s="131"/>
      <c r="C67" s="31" t="s">
        <v>108</v>
      </c>
      <c r="D67" s="6"/>
      <c r="E67" s="12"/>
      <c r="F67" s="30">
        <f t="shared" si="3"/>
        <v>0</v>
      </c>
      <c r="G67" s="27"/>
      <c r="H67" s="27"/>
      <c r="I67" s="27"/>
      <c r="J67" s="27"/>
    </row>
    <row r="68" spans="1:10" ht="12.75">
      <c r="A68" s="163" t="s">
        <v>335</v>
      </c>
      <c r="B68" s="166" t="s">
        <v>214</v>
      </c>
      <c r="C68" s="28" t="s">
        <v>87</v>
      </c>
      <c r="D68" s="29">
        <f>D69</f>
        <v>117830</v>
      </c>
      <c r="E68" s="29">
        <f>E69</f>
        <v>132830</v>
      </c>
      <c r="F68" s="30">
        <f t="shared" si="3"/>
        <v>-15000</v>
      </c>
      <c r="G68" s="27"/>
      <c r="H68" s="27"/>
      <c r="I68" s="27"/>
      <c r="J68" s="27"/>
    </row>
    <row r="69" spans="1:10" ht="12.75">
      <c r="A69" s="164"/>
      <c r="B69" s="138"/>
      <c r="C69" s="31" t="s">
        <v>0</v>
      </c>
      <c r="D69" s="6">
        <f>'Табл 20'!H30</f>
        <v>117830</v>
      </c>
      <c r="E69" s="35">
        <f>'Табл 20'!J30</f>
        <v>132830</v>
      </c>
      <c r="F69" s="30">
        <f t="shared" si="3"/>
        <v>-15000</v>
      </c>
      <c r="G69" s="27"/>
      <c r="H69" s="27"/>
      <c r="I69" s="27"/>
      <c r="J69" s="27"/>
    </row>
    <row r="70" spans="1:10" ht="12.75">
      <c r="A70" s="164"/>
      <c r="B70" s="138"/>
      <c r="C70" s="31" t="s">
        <v>105</v>
      </c>
      <c r="D70" s="6"/>
      <c r="E70" s="12"/>
      <c r="F70" s="30">
        <f t="shared" si="3"/>
        <v>0</v>
      </c>
      <c r="G70" s="27"/>
      <c r="H70" s="27"/>
      <c r="I70" s="27"/>
      <c r="J70" s="27"/>
    </row>
    <row r="71" spans="1:10" ht="13.5" customHeight="1">
      <c r="A71" s="164"/>
      <c r="B71" s="138"/>
      <c r="C71" s="33" t="s">
        <v>106</v>
      </c>
      <c r="D71" s="6"/>
      <c r="E71" s="12"/>
      <c r="F71" s="30">
        <f t="shared" si="3"/>
        <v>0</v>
      </c>
      <c r="G71" s="27"/>
      <c r="H71" s="27"/>
      <c r="I71" s="27"/>
      <c r="J71" s="27"/>
    </row>
    <row r="72" spans="1:10" ht="12.75">
      <c r="A72" s="164"/>
      <c r="B72" s="138"/>
      <c r="C72" s="33" t="s">
        <v>107</v>
      </c>
      <c r="D72" s="6"/>
      <c r="E72" s="12"/>
      <c r="F72" s="30">
        <f t="shared" si="3"/>
        <v>0</v>
      </c>
      <c r="G72" s="27"/>
      <c r="H72" s="27"/>
      <c r="I72" s="27"/>
      <c r="J72" s="27"/>
    </row>
    <row r="73" spans="1:10" ht="30" customHeight="1" thickBot="1">
      <c r="A73" s="165"/>
      <c r="B73" s="131"/>
      <c r="C73" s="31" t="s">
        <v>108</v>
      </c>
      <c r="D73" s="6"/>
      <c r="E73" s="12"/>
      <c r="F73" s="30">
        <f t="shared" si="3"/>
        <v>0</v>
      </c>
      <c r="G73" s="27"/>
      <c r="H73" s="27"/>
      <c r="I73" s="27"/>
      <c r="J73" s="27"/>
    </row>
    <row r="74" spans="1:10" ht="12.75">
      <c r="A74" s="163" t="s">
        <v>336</v>
      </c>
      <c r="B74" s="166" t="s">
        <v>217</v>
      </c>
      <c r="C74" s="28" t="s">
        <v>87</v>
      </c>
      <c r="D74" s="29">
        <f>D75</f>
        <v>32170</v>
      </c>
      <c r="E74" s="29">
        <f>E75</f>
        <v>36076</v>
      </c>
      <c r="F74" s="30">
        <f t="shared" si="3"/>
        <v>-3906</v>
      </c>
      <c r="G74" s="27"/>
      <c r="H74" s="27"/>
      <c r="I74" s="27"/>
      <c r="J74" s="27"/>
    </row>
    <row r="75" spans="1:10" ht="12.75">
      <c r="A75" s="164"/>
      <c r="B75" s="138"/>
      <c r="C75" s="31" t="s">
        <v>0</v>
      </c>
      <c r="D75" s="6">
        <f>'Табл 20'!H31</f>
        <v>32170</v>
      </c>
      <c r="E75" s="35">
        <f>'Табл 20'!J31</f>
        <v>36076</v>
      </c>
      <c r="F75" s="30">
        <f t="shared" si="3"/>
        <v>-3906</v>
      </c>
      <c r="G75" s="27"/>
      <c r="H75" s="27"/>
      <c r="I75" s="27"/>
      <c r="J75" s="27"/>
    </row>
    <row r="76" spans="1:10" ht="12.75">
      <c r="A76" s="164"/>
      <c r="B76" s="138"/>
      <c r="C76" s="31" t="s">
        <v>105</v>
      </c>
      <c r="D76" s="6"/>
      <c r="E76" s="12"/>
      <c r="F76" s="30">
        <f t="shared" si="3"/>
        <v>0</v>
      </c>
      <c r="G76" s="27"/>
      <c r="H76" s="27"/>
      <c r="I76" s="27"/>
      <c r="J76" s="27"/>
    </row>
    <row r="77" spans="1:10" ht="13.5" customHeight="1">
      <c r="A77" s="164"/>
      <c r="B77" s="138"/>
      <c r="C77" s="33" t="s">
        <v>106</v>
      </c>
      <c r="D77" s="6"/>
      <c r="E77" s="12"/>
      <c r="F77" s="30">
        <f t="shared" si="3"/>
        <v>0</v>
      </c>
      <c r="G77" s="27"/>
      <c r="H77" s="27"/>
      <c r="I77" s="27"/>
      <c r="J77" s="27"/>
    </row>
    <row r="78" spans="1:10" ht="12.75">
      <c r="A78" s="164"/>
      <c r="B78" s="138"/>
      <c r="C78" s="33" t="s">
        <v>107</v>
      </c>
      <c r="D78" s="6"/>
      <c r="E78" s="12"/>
      <c r="F78" s="30">
        <f t="shared" si="3"/>
        <v>0</v>
      </c>
      <c r="G78" s="27"/>
      <c r="H78" s="27"/>
      <c r="I78" s="27"/>
      <c r="J78" s="27"/>
    </row>
    <row r="79" spans="1:10" ht="13.5" thickBot="1">
      <c r="A79" s="165"/>
      <c r="B79" s="131"/>
      <c r="C79" s="31" t="s">
        <v>108</v>
      </c>
      <c r="D79" s="6"/>
      <c r="E79" s="12"/>
      <c r="F79" s="30">
        <f t="shared" si="3"/>
        <v>0</v>
      </c>
      <c r="G79" s="27"/>
      <c r="H79" s="27"/>
      <c r="I79" s="27"/>
      <c r="J79" s="27"/>
    </row>
    <row r="80" spans="1:10" ht="12.75">
      <c r="A80" s="163" t="s">
        <v>337</v>
      </c>
      <c r="B80" s="166" t="s">
        <v>219</v>
      </c>
      <c r="C80" s="28" t="s">
        <v>87</v>
      </c>
      <c r="D80" s="29">
        <f>D81</f>
        <v>2100</v>
      </c>
      <c r="E80" s="29">
        <f>E81</f>
        <v>2100</v>
      </c>
      <c r="F80" s="30">
        <f t="shared" si="3"/>
        <v>0</v>
      </c>
      <c r="G80" s="27"/>
      <c r="H80" s="27"/>
      <c r="I80" s="27"/>
      <c r="J80" s="27"/>
    </row>
    <row r="81" spans="1:10" ht="12.75">
      <c r="A81" s="164"/>
      <c r="B81" s="138"/>
      <c r="C81" s="31" t="s">
        <v>0</v>
      </c>
      <c r="D81" s="6">
        <f>'Табл 20'!H32</f>
        <v>2100</v>
      </c>
      <c r="E81" s="35">
        <f>'Табл 20'!J32</f>
        <v>2100</v>
      </c>
      <c r="F81" s="30">
        <f t="shared" si="3"/>
        <v>0</v>
      </c>
      <c r="G81" s="27"/>
      <c r="H81" s="27"/>
      <c r="I81" s="27"/>
      <c r="J81" s="27"/>
    </row>
    <row r="82" spans="1:10" ht="12.75">
      <c r="A82" s="164"/>
      <c r="B82" s="138"/>
      <c r="C82" s="31" t="s">
        <v>105</v>
      </c>
      <c r="D82" s="6"/>
      <c r="E82" s="12"/>
      <c r="F82" s="30">
        <f t="shared" si="3"/>
        <v>0</v>
      </c>
      <c r="G82" s="27"/>
      <c r="H82" s="27"/>
      <c r="I82" s="27"/>
      <c r="J82" s="27"/>
    </row>
    <row r="83" spans="1:10" ht="13.5" customHeight="1">
      <c r="A83" s="164"/>
      <c r="B83" s="138"/>
      <c r="C83" s="33" t="s">
        <v>106</v>
      </c>
      <c r="D83" s="6"/>
      <c r="E83" s="12"/>
      <c r="F83" s="30">
        <f t="shared" si="3"/>
        <v>0</v>
      </c>
      <c r="G83" s="27"/>
      <c r="H83" s="27"/>
      <c r="I83" s="27"/>
      <c r="J83" s="27"/>
    </row>
    <row r="84" spans="1:10" ht="12.75">
      <c r="A84" s="164"/>
      <c r="B84" s="138"/>
      <c r="C84" s="33" t="s">
        <v>107</v>
      </c>
      <c r="D84" s="6"/>
      <c r="E84" s="12"/>
      <c r="F84" s="30">
        <f t="shared" si="3"/>
        <v>0</v>
      </c>
      <c r="G84" s="27"/>
      <c r="H84" s="27"/>
      <c r="I84" s="27"/>
      <c r="J84" s="27"/>
    </row>
    <row r="85" spans="1:10" ht="13.5" customHeight="1" thickBot="1">
      <c r="A85" s="165"/>
      <c r="B85" s="131"/>
      <c r="C85" s="31" t="s">
        <v>108</v>
      </c>
      <c r="D85" s="6"/>
      <c r="E85" s="12"/>
      <c r="F85" s="30">
        <f t="shared" si="3"/>
        <v>0</v>
      </c>
      <c r="G85" s="27"/>
      <c r="H85" s="27"/>
      <c r="I85" s="27"/>
      <c r="J85" s="27"/>
    </row>
    <row r="86" spans="1:12" ht="12.75">
      <c r="A86" s="163" t="s">
        <v>338</v>
      </c>
      <c r="B86" s="166" t="s">
        <v>221</v>
      </c>
      <c r="C86" s="28" t="s">
        <v>87</v>
      </c>
      <c r="D86" s="29">
        <f>D87</f>
        <v>4294</v>
      </c>
      <c r="E86" s="29">
        <f>E87</f>
        <v>1850</v>
      </c>
      <c r="F86" s="30">
        <f t="shared" si="3"/>
        <v>2444</v>
      </c>
      <c r="G86" s="30">
        <f>F86</f>
        <v>2444</v>
      </c>
      <c r="H86" s="30">
        <f>G86</f>
        <v>2444</v>
      </c>
      <c r="I86" s="27"/>
      <c r="J86" s="27"/>
      <c r="L86" s="32">
        <f>H86</f>
        <v>2444</v>
      </c>
    </row>
    <row r="87" spans="1:12" ht="12.75">
      <c r="A87" s="164"/>
      <c r="B87" s="138"/>
      <c r="C87" s="31" t="s">
        <v>0</v>
      </c>
      <c r="D87" s="6">
        <f>'Табл 20'!H33</f>
        <v>4294</v>
      </c>
      <c r="E87" s="35">
        <f>'Табл 20'!J33</f>
        <v>1850</v>
      </c>
      <c r="F87" s="30">
        <f t="shared" si="3"/>
        <v>2444</v>
      </c>
      <c r="G87" s="30">
        <f>F87</f>
        <v>2444</v>
      </c>
      <c r="H87" s="30">
        <f>G87</f>
        <v>2444</v>
      </c>
      <c r="I87" s="27"/>
      <c r="J87" s="27"/>
      <c r="L87" s="32">
        <f>H87</f>
        <v>2444</v>
      </c>
    </row>
    <row r="88" spans="1:10" ht="12.75">
      <c r="A88" s="164"/>
      <c r="B88" s="138"/>
      <c r="C88" s="31" t="s">
        <v>105</v>
      </c>
      <c r="D88" s="6"/>
      <c r="E88" s="12"/>
      <c r="F88" s="30">
        <f t="shared" si="3"/>
        <v>0</v>
      </c>
      <c r="G88" s="27"/>
      <c r="H88" s="27"/>
      <c r="I88" s="27"/>
      <c r="J88" s="27"/>
    </row>
    <row r="89" spans="1:10" ht="14.25" customHeight="1">
      <c r="A89" s="164"/>
      <c r="B89" s="138"/>
      <c r="C89" s="33" t="s">
        <v>106</v>
      </c>
      <c r="D89" s="6"/>
      <c r="E89" s="12"/>
      <c r="F89" s="30">
        <f t="shared" si="3"/>
        <v>0</v>
      </c>
      <c r="G89" s="27"/>
      <c r="H89" s="27"/>
      <c r="I89" s="27"/>
      <c r="J89" s="27"/>
    </row>
    <row r="90" spans="1:10" ht="12.75">
      <c r="A90" s="164"/>
      <c r="B90" s="138"/>
      <c r="C90" s="33" t="s">
        <v>107</v>
      </c>
      <c r="D90" s="6"/>
      <c r="E90" s="12"/>
      <c r="F90" s="30">
        <f t="shared" si="3"/>
        <v>0</v>
      </c>
      <c r="G90" s="27"/>
      <c r="H90" s="27"/>
      <c r="I90" s="27"/>
      <c r="J90" s="27"/>
    </row>
    <row r="91" spans="1:10" ht="33.75" customHeight="1" thickBot="1">
      <c r="A91" s="165"/>
      <c r="B91" s="131"/>
      <c r="C91" s="31" t="s">
        <v>108</v>
      </c>
      <c r="D91" s="6"/>
      <c r="E91" s="12"/>
      <c r="F91" s="30">
        <f t="shared" si="3"/>
        <v>0</v>
      </c>
      <c r="G91" s="27"/>
      <c r="H91" s="27"/>
      <c r="I91" s="27"/>
      <c r="J91" s="27"/>
    </row>
    <row r="92" spans="1:12" ht="12.75">
      <c r="A92" s="163" t="s">
        <v>339</v>
      </c>
      <c r="B92" s="166" t="s">
        <v>11</v>
      </c>
      <c r="C92" s="28" t="s">
        <v>87</v>
      </c>
      <c r="D92" s="29">
        <f>D93</f>
        <v>325090</v>
      </c>
      <c r="E92" s="29">
        <f>E93</f>
        <v>101267.54</v>
      </c>
      <c r="F92" s="30">
        <f t="shared" si="3"/>
        <v>223822.46000000002</v>
      </c>
      <c r="G92" s="30">
        <f>F92</f>
        <v>223822.46000000002</v>
      </c>
      <c r="H92" s="30">
        <f>G92</f>
        <v>223822.46000000002</v>
      </c>
      <c r="I92" s="27"/>
      <c r="J92" s="27"/>
      <c r="L92" s="32">
        <f>H92-64642.38</f>
        <v>159180.08000000002</v>
      </c>
    </row>
    <row r="93" spans="1:12" ht="12.75">
      <c r="A93" s="164"/>
      <c r="B93" s="138"/>
      <c r="C93" s="31" t="s">
        <v>0</v>
      </c>
      <c r="D93" s="6">
        <f>'Табл 20'!H34</f>
        <v>325090</v>
      </c>
      <c r="E93" s="35">
        <f>'Табл 20'!J34</f>
        <v>101267.54</v>
      </c>
      <c r="F93" s="30">
        <f t="shared" si="3"/>
        <v>223822.46000000002</v>
      </c>
      <c r="G93" s="30">
        <f>F93</f>
        <v>223822.46000000002</v>
      </c>
      <c r="H93" s="30">
        <f>G93</f>
        <v>223822.46000000002</v>
      </c>
      <c r="I93" s="27"/>
      <c r="J93" s="27"/>
      <c r="L93" s="32">
        <f>H93-64642.38</f>
        <v>159180.08000000002</v>
      </c>
    </row>
    <row r="94" spans="1:10" ht="12.75">
      <c r="A94" s="164"/>
      <c r="B94" s="138"/>
      <c r="C94" s="31" t="s">
        <v>105</v>
      </c>
      <c r="D94" s="6"/>
      <c r="E94" s="12"/>
      <c r="F94" s="30">
        <f t="shared" si="3"/>
        <v>0</v>
      </c>
      <c r="G94" s="27"/>
      <c r="H94" s="27"/>
      <c r="I94" s="27"/>
      <c r="J94" s="27"/>
    </row>
    <row r="95" spans="1:10" ht="14.25" customHeight="1">
      <c r="A95" s="164"/>
      <c r="B95" s="138"/>
      <c r="C95" s="33" t="s">
        <v>106</v>
      </c>
      <c r="D95" s="6"/>
      <c r="E95" s="12"/>
      <c r="F95" s="30">
        <f t="shared" si="3"/>
        <v>0</v>
      </c>
      <c r="G95" s="27"/>
      <c r="H95" s="27"/>
      <c r="I95" s="27"/>
      <c r="J95" s="27"/>
    </row>
    <row r="96" spans="1:10" ht="12.75">
      <c r="A96" s="164"/>
      <c r="B96" s="138"/>
      <c r="C96" s="33" t="s">
        <v>107</v>
      </c>
      <c r="D96" s="6"/>
      <c r="E96" s="12"/>
      <c r="F96" s="30">
        <f t="shared" si="3"/>
        <v>0</v>
      </c>
      <c r="G96" s="27"/>
      <c r="H96" s="27"/>
      <c r="I96" s="27"/>
      <c r="J96" s="27"/>
    </row>
    <row r="97" spans="1:10" ht="54.75" customHeight="1" thickBot="1">
      <c r="A97" s="165"/>
      <c r="B97" s="131"/>
      <c r="C97" s="31" t="s">
        <v>108</v>
      </c>
      <c r="D97" s="6"/>
      <c r="E97" s="12"/>
      <c r="F97" s="30">
        <f t="shared" si="3"/>
        <v>0</v>
      </c>
      <c r="G97" s="27"/>
      <c r="H97" s="27"/>
      <c r="I97" s="27"/>
      <c r="J97" s="27"/>
    </row>
    <row r="98" spans="1:10" ht="12.75">
      <c r="A98" s="163" t="s">
        <v>340</v>
      </c>
      <c r="B98" s="166" t="s">
        <v>224</v>
      </c>
      <c r="C98" s="28" t="s">
        <v>87</v>
      </c>
      <c r="D98" s="29">
        <f>D99+D103</f>
        <v>177660</v>
      </c>
      <c r="E98" s="29">
        <f>E99+E103</f>
        <v>265421</v>
      </c>
      <c r="F98" s="30">
        <f t="shared" si="3"/>
        <v>-87761</v>
      </c>
      <c r="G98" s="27"/>
      <c r="H98" s="27"/>
      <c r="I98" s="27"/>
      <c r="J98" s="27"/>
    </row>
    <row r="99" spans="1:10" ht="12.75">
      <c r="A99" s="164"/>
      <c r="B99" s="138"/>
      <c r="C99" s="31" t="s">
        <v>0</v>
      </c>
      <c r="D99" s="6">
        <f>'Табл 20'!H35</f>
        <v>124360</v>
      </c>
      <c r="E99" s="35">
        <f>'Табл 20'!J35</f>
        <v>124360</v>
      </c>
      <c r="F99" s="30">
        <f t="shared" si="3"/>
        <v>0</v>
      </c>
      <c r="G99" s="27"/>
      <c r="H99" s="27"/>
      <c r="I99" s="27"/>
      <c r="J99" s="27"/>
    </row>
    <row r="100" spans="1:10" ht="12.75">
      <c r="A100" s="164"/>
      <c r="B100" s="138"/>
      <c r="C100" s="31" t="s">
        <v>105</v>
      </c>
      <c r="D100" s="6"/>
      <c r="E100" s="12"/>
      <c r="F100" s="30">
        <f t="shared" si="3"/>
        <v>0</v>
      </c>
      <c r="G100" s="27"/>
      <c r="H100" s="27"/>
      <c r="I100" s="27"/>
      <c r="J100" s="27"/>
    </row>
    <row r="101" spans="1:10" ht="12.75" customHeight="1">
      <c r="A101" s="164"/>
      <c r="B101" s="138"/>
      <c r="C101" s="33" t="s">
        <v>106</v>
      </c>
      <c r="D101" s="6"/>
      <c r="E101" s="12"/>
      <c r="F101" s="30">
        <f t="shared" si="3"/>
        <v>0</v>
      </c>
      <c r="G101" s="27"/>
      <c r="H101" s="27"/>
      <c r="I101" s="27"/>
      <c r="J101" s="27"/>
    </row>
    <row r="102" spans="1:10" ht="12.75">
      <c r="A102" s="164"/>
      <c r="B102" s="138"/>
      <c r="C102" s="33" t="s">
        <v>107</v>
      </c>
      <c r="D102" s="6"/>
      <c r="E102" s="12"/>
      <c r="F102" s="30">
        <f t="shared" si="3"/>
        <v>0</v>
      </c>
      <c r="G102" s="27"/>
      <c r="H102" s="27"/>
      <c r="I102" s="27"/>
      <c r="J102" s="27"/>
    </row>
    <row r="103" spans="1:10" ht="13.5" thickBot="1">
      <c r="A103" s="165"/>
      <c r="B103" s="131"/>
      <c r="C103" s="31" t="s">
        <v>108</v>
      </c>
      <c r="D103" s="6">
        <v>53300</v>
      </c>
      <c r="E103" s="12">
        <v>141061</v>
      </c>
      <c r="F103" s="30">
        <f t="shared" si="3"/>
        <v>-87761</v>
      </c>
      <c r="G103" s="27"/>
      <c r="H103" s="27"/>
      <c r="I103" s="27"/>
      <c r="J103" s="27"/>
    </row>
    <row r="104" spans="1:10" ht="12.75">
      <c r="A104" s="163" t="s">
        <v>114</v>
      </c>
      <c r="B104" s="166" t="s">
        <v>226</v>
      </c>
      <c r="C104" s="28" t="s">
        <v>87</v>
      </c>
      <c r="D104" s="29">
        <f>D105</f>
        <v>950000</v>
      </c>
      <c r="E104" s="29">
        <f>E105</f>
        <v>1282500</v>
      </c>
      <c r="F104" s="30">
        <f t="shared" si="3"/>
        <v>-332500</v>
      </c>
      <c r="G104" s="27"/>
      <c r="H104" s="27"/>
      <c r="I104" s="27"/>
      <c r="J104" s="27"/>
    </row>
    <row r="105" spans="1:10" ht="12.75">
      <c r="A105" s="164"/>
      <c r="B105" s="138"/>
      <c r="C105" s="31" t="s">
        <v>0</v>
      </c>
      <c r="D105" s="6">
        <f>'Табл 20'!H36</f>
        <v>950000</v>
      </c>
      <c r="E105" s="35">
        <f>'Табл 20'!J36</f>
        <v>1282500</v>
      </c>
      <c r="F105" s="30">
        <f t="shared" si="3"/>
        <v>-332500</v>
      </c>
      <c r="G105" s="27"/>
      <c r="H105" s="27"/>
      <c r="I105" s="27"/>
      <c r="J105" s="27"/>
    </row>
    <row r="106" spans="1:10" ht="12.75">
      <c r="A106" s="164"/>
      <c r="B106" s="138"/>
      <c r="C106" s="31" t="s">
        <v>105</v>
      </c>
      <c r="D106" s="6"/>
      <c r="E106" s="12"/>
      <c r="F106" s="30">
        <f t="shared" si="3"/>
        <v>0</v>
      </c>
      <c r="G106" s="27"/>
      <c r="H106" s="27"/>
      <c r="I106" s="27"/>
      <c r="J106" s="27"/>
    </row>
    <row r="107" spans="1:10" ht="12" customHeight="1">
      <c r="A107" s="164"/>
      <c r="B107" s="138"/>
      <c r="C107" s="33" t="s">
        <v>106</v>
      </c>
      <c r="D107" s="6"/>
      <c r="E107" s="12"/>
      <c r="F107" s="30">
        <f t="shared" si="3"/>
        <v>0</v>
      </c>
      <c r="G107" s="27"/>
      <c r="H107" s="27"/>
      <c r="I107" s="27"/>
      <c r="J107" s="27"/>
    </row>
    <row r="108" spans="1:10" ht="12.75">
      <c r="A108" s="164"/>
      <c r="B108" s="138"/>
      <c r="C108" s="33" t="s">
        <v>107</v>
      </c>
      <c r="D108" s="6"/>
      <c r="E108" s="12"/>
      <c r="F108" s="30">
        <f t="shared" si="3"/>
        <v>0</v>
      </c>
      <c r="G108" s="27"/>
      <c r="H108" s="27"/>
      <c r="I108" s="27"/>
      <c r="J108" s="27"/>
    </row>
    <row r="109" spans="1:10" ht="16.5" customHeight="1" thickBot="1">
      <c r="A109" s="165"/>
      <c r="B109" s="131"/>
      <c r="C109" s="31" t="s">
        <v>108</v>
      </c>
      <c r="D109" s="6"/>
      <c r="E109" s="12"/>
      <c r="F109" s="30">
        <f t="shared" si="3"/>
        <v>0</v>
      </c>
      <c r="G109" s="27"/>
      <c r="H109" s="27"/>
      <c r="I109" s="27"/>
      <c r="J109" s="27"/>
    </row>
    <row r="110" spans="1:12" ht="12.75">
      <c r="A110" s="163" t="s">
        <v>115</v>
      </c>
      <c r="B110" s="166" t="s">
        <v>228</v>
      </c>
      <c r="C110" s="28" t="s">
        <v>87</v>
      </c>
      <c r="D110" s="29">
        <f>D111</f>
        <v>7505</v>
      </c>
      <c r="E110" s="29">
        <f>E111</f>
        <v>979.56</v>
      </c>
      <c r="F110" s="30">
        <f t="shared" si="3"/>
        <v>6525.4400000000005</v>
      </c>
      <c r="G110" s="30">
        <f>F110</f>
        <v>6525.4400000000005</v>
      </c>
      <c r="H110" s="30">
        <f>G110</f>
        <v>6525.4400000000005</v>
      </c>
      <c r="I110" s="27"/>
      <c r="J110" s="27"/>
      <c r="L110" s="32">
        <f>H110</f>
        <v>6525.4400000000005</v>
      </c>
    </row>
    <row r="111" spans="1:12" ht="12.75">
      <c r="A111" s="164"/>
      <c r="B111" s="138"/>
      <c r="C111" s="31" t="s">
        <v>0</v>
      </c>
      <c r="D111" s="6">
        <f>'Табл 20'!H37</f>
        <v>7505</v>
      </c>
      <c r="E111" s="35">
        <f>'Табл 20'!J37</f>
        <v>979.56</v>
      </c>
      <c r="F111" s="30">
        <f t="shared" si="3"/>
        <v>6525.4400000000005</v>
      </c>
      <c r="G111" s="30">
        <f>F111</f>
        <v>6525.4400000000005</v>
      </c>
      <c r="H111" s="30">
        <f>G111</f>
        <v>6525.4400000000005</v>
      </c>
      <c r="I111" s="27"/>
      <c r="J111" s="27"/>
      <c r="L111" s="32">
        <f>H111</f>
        <v>6525.4400000000005</v>
      </c>
    </row>
    <row r="112" spans="1:10" ht="12.75">
      <c r="A112" s="164"/>
      <c r="B112" s="138"/>
      <c r="C112" s="31" t="s">
        <v>105</v>
      </c>
      <c r="D112" s="6"/>
      <c r="E112" s="12"/>
      <c r="F112" s="30">
        <f t="shared" si="3"/>
        <v>0</v>
      </c>
      <c r="G112" s="27"/>
      <c r="H112" s="27"/>
      <c r="I112" s="27"/>
      <c r="J112" s="27"/>
    </row>
    <row r="113" spans="1:10" ht="13.5" customHeight="1">
      <c r="A113" s="164"/>
      <c r="B113" s="138"/>
      <c r="C113" s="33" t="s">
        <v>106</v>
      </c>
      <c r="D113" s="6"/>
      <c r="E113" s="12"/>
      <c r="F113" s="30">
        <f t="shared" si="3"/>
        <v>0</v>
      </c>
      <c r="G113" s="27"/>
      <c r="H113" s="27"/>
      <c r="I113" s="27"/>
      <c r="J113" s="27"/>
    </row>
    <row r="114" spans="1:10" ht="12.75">
      <c r="A114" s="164"/>
      <c r="B114" s="138"/>
      <c r="C114" s="33" t="s">
        <v>107</v>
      </c>
      <c r="D114" s="6"/>
      <c r="E114" s="12"/>
      <c r="F114" s="30">
        <f t="shared" si="3"/>
        <v>0</v>
      </c>
      <c r="G114" s="27"/>
      <c r="H114" s="27"/>
      <c r="I114" s="27"/>
      <c r="J114" s="27"/>
    </row>
    <row r="115" spans="1:10" ht="59.25" customHeight="1" thickBot="1">
      <c r="A115" s="165"/>
      <c r="B115" s="131"/>
      <c r="C115" s="31" t="s">
        <v>108</v>
      </c>
      <c r="D115" s="6"/>
      <c r="E115" s="12"/>
      <c r="F115" s="30">
        <f t="shared" si="3"/>
        <v>0</v>
      </c>
      <c r="G115" s="27"/>
      <c r="H115" s="27"/>
      <c r="I115" s="27"/>
      <c r="J115" s="27"/>
    </row>
    <row r="116" spans="1:10" ht="12.75" customHeight="1">
      <c r="A116" s="163" t="s">
        <v>116</v>
      </c>
      <c r="B116" s="166" t="s">
        <v>230</v>
      </c>
      <c r="C116" s="28" t="s">
        <v>87</v>
      </c>
      <c r="D116" s="29">
        <f>D117</f>
        <v>8222526.100000001</v>
      </c>
      <c r="E116" s="29">
        <f>E117</f>
        <v>9634156.200000003</v>
      </c>
      <c r="F116" s="30">
        <f t="shared" si="3"/>
        <v>-1411630.1000000024</v>
      </c>
      <c r="G116" s="27"/>
      <c r="H116" s="27"/>
      <c r="I116" s="27"/>
      <c r="J116" s="27"/>
    </row>
    <row r="117" spans="1:10" ht="12.75">
      <c r="A117" s="164"/>
      <c r="B117" s="138"/>
      <c r="C117" s="31" t="s">
        <v>0</v>
      </c>
      <c r="D117" s="6">
        <f>'Табл 20'!H38</f>
        <v>8222526.100000001</v>
      </c>
      <c r="E117" s="35">
        <f>'Табл 20'!J38</f>
        <v>9634156.200000003</v>
      </c>
      <c r="F117" s="30">
        <f aca="true" t="shared" si="4" ref="F117:F174">D117-E117</f>
        <v>-1411630.1000000024</v>
      </c>
      <c r="G117" s="27"/>
      <c r="H117" s="27"/>
      <c r="I117" s="27"/>
      <c r="J117" s="27"/>
    </row>
    <row r="118" spans="1:10" ht="12.75" customHeight="1">
      <c r="A118" s="164"/>
      <c r="B118" s="138"/>
      <c r="C118" s="31" t="s">
        <v>105</v>
      </c>
      <c r="D118" s="6"/>
      <c r="E118" s="12"/>
      <c r="F118" s="30">
        <f t="shared" si="4"/>
        <v>0</v>
      </c>
      <c r="G118" s="27"/>
      <c r="H118" s="27"/>
      <c r="I118" s="27"/>
      <c r="J118" s="27"/>
    </row>
    <row r="119" spans="1:10" ht="12.75" customHeight="1">
      <c r="A119" s="164"/>
      <c r="B119" s="138"/>
      <c r="C119" s="33" t="s">
        <v>106</v>
      </c>
      <c r="D119" s="6"/>
      <c r="E119" s="12"/>
      <c r="F119" s="30">
        <f t="shared" si="4"/>
        <v>0</v>
      </c>
      <c r="G119" s="27"/>
      <c r="H119" s="27"/>
      <c r="I119" s="27"/>
      <c r="J119" s="27"/>
    </row>
    <row r="120" spans="1:10" ht="12.75" customHeight="1">
      <c r="A120" s="164"/>
      <c r="B120" s="138"/>
      <c r="C120" s="33" t="s">
        <v>107</v>
      </c>
      <c r="D120" s="6"/>
      <c r="E120" s="12"/>
      <c r="F120" s="30">
        <f t="shared" si="4"/>
        <v>0</v>
      </c>
      <c r="G120" s="27"/>
      <c r="H120" s="27"/>
      <c r="I120" s="27"/>
      <c r="J120" s="27"/>
    </row>
    <row r="121" spans="1:10" ht="13.5" thickBot="1">
      <c r="A121" s="165"/>
      <c r="B121" s="167"/>
      <c r="C121" s="31" t="s">
        <v>108</v>
      </c>
      <c r="D121" s="6"/>
      <c r="E121" s="12"/>
      <c r="F121" s="30">
        <f t="shared" si="4"/>
        <v>0</v>
      </c>
      <c r="G121" s="27"/>
      <c r="H121" s="27"/>
      <c r="I121" s="27"/>
      <c r="J121" s="27"/>
    </row>
    <row r="122" spans="1:12" ht="12.75">
      <c r="A122" s="163" t="s">
        <v>117</v>
      </c>
      <c r="B122" s="166" t="s">
        <v>21</v>
      </c>
      <c r="C122" s="28" t="s">
        <v>87</v>
      </c>
      <c r="D122" s="29">
        <f>D123</f>
        <v>332500</v>
      </c>
      <c r="E122" s="29">
        <f>E123</f>
        <v>225563.91</v>
      </c>
      <c r="F122" s="30">
        <f t="shared" si="4"/>
        <v>106936.09</v>
      </c>
      <c r="G122" s="27"/>
      <c r="H122" s="27"/>
      <c r="I122" s="27"/>
      <c r="J122" s="30">
        <f>F122</f>
        <v>106936.09</v>
      </c>
      <c r="L122" s="32">
        <f>J122</f>
        <v>106936.09</v>
      </c>
    </row>
    <row r="123" spans="1:12" ht="12.75">
      <c r="A123" s="164"/>
      <c r="B123" s="138"/>
      <c r="C123" s="31" t="s">
        <v>0</v>
      </c>
      <c r="D123" s="6">
        <f>'Табл 20'!H66</f>
        <v>332500</v>
      </c>
      <c r="E123" s="35">
        <f>'Табл 20'!J64</f>
        <v>225563.91</v>
      </c>
      <c r="F123" s="30">
        <f t="shared" si="4"/>
        <v>106936.09</v>
      </c>
      <c r="G123" s="27"/>
      <c r="H123" s="27"/>
      <c r="I123" s="27"/>
      <c r="J123" s="30">
        <f>F123</f>
        <v>106936.09</v>
      </c>
      <c r="L123" s="32">
        <f>J123</f>
        <v>106936.09</v>
      </c>
    </row>
    <row r="124" spans="1:10" ht="12.75">
      <c r="A124" s="164"/>
      <c r="B124" s="138"/>
      <c r="C124" s="31" t="s">
        <v>105</v>
      </c>
      <c r="D124" s="6"/>
      <c r="E124" s="12"/>
      <c r="F124" s="30">
        <f t="shared" si="4"/>
        <v>0</v>
      </c>
      <c r="G124" s="27"/>
      <c r="H124" s="27"/>
      <c r="I124" s="27"/>
      <c r="J124" s="27"/>
    </row>
    <row r="125" spans="1:10" ht="12.75" customHeight="1">
      <c r="A125" s="164"/>
      <c r="B125" s="138"/>
      <c r="C125" s="33" t="s">
        <v>106</v>
      </c>
      <c r="D125" s="6"/>
      <c r="E125" s="12"/>
      <c r="F125" s="30">
        <f t="shared" si="4"/>
        <v>0</v>
      </c>
      <c r="G125" s="27"/>
      <c r="H125" s="27"/>
      <c r="I125" s="27"/>
      <c r="J125" s="27"/>
    </row>
    <row r="126" spans="1:10" ht="12.75">
      <c r="A126" s="164"/>
      <c r="B126" s="138"/>
      <c r="C126" s="33" t="s">
        <v>107</v>
      </c>
      <c r="D126" s="6"/>
      <c r="E126" s="12"/>
      <c r="F126" s="30">
        <f t="shared" si="4"/>
        <v>0</v>
      </c>
      <c r="G126" s="27"/>
      <c r="H126" s="27"/>
      <c r="I126" s="27"/>
      <c r="J126" s="27"/>
    </row>
    <row r="127" spans="1:10" ht="13.5" thickBot="1">
      <c r="A127" s="165"/>
      <c r="B127" s="131"/>
      <c r="C127" s="31" t="s">
        <v>108</v>
      </c>
      <c r="D127" s="6"/>
      <c r="E127" s="12"/>
      <c r="F127" s="30">
        <f t="shared" si="4"/>
        <v>0</v>
      </c>
      <c r="G127" s="27"/>
      <c r="H127" s="27"/>
      <c r="I127" s="27"/>
      <c r="J127" s="27"/>
    </row>
    <row r="128" spans="1:12" ht="12.75">
      <c r="A128" s="163" t="s">
        <v>118</v>
      </c>
      <c r="B128" s="166" t="s">
        <v>20</v>
      </c>
      <c r="C128" s="28" t="s">
        <v>87</v>
      </c>
      <c r="D128" s="29">
        <f>D129</f>
        <v>102600</v>
      </c>
      <c r="E128" s="29">
        <f>E129</f>
        <v>85060.6</v>
      </c>
      <c r="F128" s="30">
        <f t="shared" si="4"/>
        <v>17539.399999999994</v>
      </c>
      <c r="G128" s="30">
        <f>F128</f>
        <v>17539.399999999994</v>
      </c>
      <c r="H128" s="30">
        <f>G128</f>
        <v>17539.399999999994</v>
      </c>
      <c r="I128" s="27"/>
      <c r="J128" s="27"/>
      <c r="L128" s="32">
        <f>F128</f>
        <v>17539.399999999994</v>
      </c>
    </row>
    <row r="129" spans="1:12" ht="12.75">
      <c r="A129" s="164"/>
      <c r="B129" s="138"/>
      <c r="C129" s="31" t="s">
        <v>0</v>
      </c>
      <c r="D129" s="6">
        <f>'Табл 20'!H67</f>
        <v>102600</v>
      </c>
      <c r="E129" s="35">
        <f>'Табл 20'!J67</f>
        <v>85060.6</v>
      </c>
      <c r="F129" s="30">
        <f t="shared" si="4"/>
        <v>17539.399999999994</v>
      </c>
      <c r="G129" s="30">
        <f>F129</f>
        <v>17539.399999999994</v>
      </c>
      <c r="H129" s="30">
        <f>G129</f>
        <v>17539.399999999994</v>
      </c>
      <c r="I129" s="27"/>
      <c r="J129" s="27"/>
      <c r="L129" s="32">
        <f>F129</f>
        <v>17539.399999999994</v>
      </c>
    </row>
    <row r="130" spans="1:10" ht="12.75">
      <c r="A130" s="164"/>
      <c r="B130" s="138"/>
      <c r="C130" s="31" t="s">
        <v>105</v>
      </c>
      <c r="D130" s="6"/>
      <c r="E130" s="12"/>
      <c r="F130" s="30">
        <f t="shared" si="4"/>
        <v>0</v>
      </c>
      <c r="G130" s="27"/>
      <c r="H130" s="27"/>
      <c r="I130" s="27"/>
      <c r="J130" s="27"/>
    </row>
    <row r="131" spans="1:10" ht="12" customHeight="1">
      <c r="A131" s="164"/>
      <c r="B131" s="138"/>
      <c r="C131" s="33" t="s">
        <v>106</v>
      </c>
      <c r="D131" s="6"/>
      <c r="E131" s="12"/>
      <c r="F131" s="30">
        <f t="shared" si="4"/>
        <v>0</v>
      </c>
      <c r="G131" s="27"/>
      <c r="H131" s="27"/>
      <c r="I131" s="27"/>
      <c r="J131" s="27"/>
    </row>
    <row r="132" spans="1:10" ht="12.75">
      <c r="A132" s="164"/>
      <c r="B132" s="138"/>
      <c r="C132" s="33" t="s">
        <v>107</v>
      </c>
      <c r="D132" s="6"/>
      <c r="E132" s="12"/>
      <c r="F132" s="30">
        <f t="shared" si="4"/>
        <v>0</v>
      </c>
      <c r="G132" s="27"/>
      <c r="H132" s="27"/>
      <c r="I132" s="27"/>
      <c r="J132" s="27"/>
    </row>
    <row r="133" spans="1:10" ht="17.25" customHeight="1" thickBot="1">
      <c r="A133" s="165"/>
      <c r="B133" s="131"/>
      <c r="C133" s="31" t="s">
        <v>108</v>
      </c>
      <c r="D133" s="6"/>
      <c r="E133" s="12"/>
      <c r="F133" s="30">
        <f t="shared" si="4"/>
        <v>0</v>
      </c>
      <c r="G133" s="27"/>
      <c r="H133" s="27"/>
      <c r="I133" s="27"/>
      <c r="J133" s="27"/>
    </row>
    <row r="134" spans="1:12" ht="12.75">
      <c r="A134" s="163" t="s">
        <v>119</v>
      </c>
      <c r="B134" s="166" t="s">
        <v>314</v>
      </c>
      <c r="C134" s="28" t="s">
        <v>87</v>
      </c>
      <c r="D134" s="29">
        <f>D135</f>
        <v>95000</v>
      </c>
      <c r="E134" s="29">
        <f>E135</f>
        <v>87807.79</v>
      </c>
      <c r="F134" s="30">
        <f t="shared" si="4"/>
        <v>7192.210000000006</v>
      </c>
      <c r="G134" s="30">
        <f>F134</f>
        <v>7192.210000000006</v>
      </c>
      <c r="H134" s="30">
        <f>G134</f>
        <v>7192.210000000006</v>
      </c>
      <c r="I134" s="27"/>
      <c r="J134" s="27"/>
      <c r="L134" s="32">
        <f>H134</f>
        <v>7192.210000000006</v>
      </c>
    </row>
    <row r="135" spans="1:12" ht="12.75">
      <c r="A135" s="164"/>
      <c r="B135" s="138"/>
      <c r="C135" s="31" t="s">
        <v>0</v>
      </c>
      <c r="D135" s="6">
        <f>'Табл 20'!H68</f>
        <v>95000</v>
      </c>
      <c r="E135" s="6">
        <f>'Табл 20'!J68</f>
        <v>87807.79</v>
      </c>
      <c r="F135" s="30">
        <f t="shared" si="4"/>
        <v>7192.210000000006</v>
      </c>
      <c r="G135" s="30">
        <f>F135</f>
        <v>7192.210000000006</v>
      </c>
      <c r="H135" s="30">
        <f>G135</f>
        <v>7192.210000000006</v>
      </c>
      <c r="I135" s="27"/>
      <c r="J135" s="27"/>
      <c r="L135" s="32">
        <f>H135</f>
        <v>7192.210000000006</v>
      </c>
    </row>
    <row r="136" spans="1:10" ht="12.75">
      <c r="A136" s="164"/>
      <c r="B136" s="138"/>
      <c r="C136" s="31" t="s">
        <v>105</v>
      </c>
      <c r="D136" s="6"/>
      <c r="E136" s="12"/>
      <c r="F136" s="30">
        <f t="shared" si="4"/>
        <v>0</v>
      </c>
      <c r="G136" s="27"/>
      <c r="H136" s="27"/>
      <c r="I136" s="27"/>
      <c r="J136" s="27"/>
    </row>
    <row r="137" spans="1:10" ht="12.75" customHeight="1">
      <c r="A137" s="164"/>
      <c r="B137" s="138"/>
      <c r="C137" s="33" t="s">
        <v>106</v>
      </c>
      <c r="D137" s="6"/>
      <c r="E137" s="12"/>
      <c r="F137" s="30">
        <f t="shared" si="4"/>
        <v>0</v>
      </c>
      <c r="G137" s="27"/>
      <c r="H137" s="27"/>
      <c r="I137" s="27"/>
      <c r="J137" s="27"/>
    </row>
    <row r="138" spans="1:10" ht="12.75">
      <c r="A138" s="164"/>
      <c r="B138" s="138"/>
      <c r="C138" s="33" t="s">
        <v>107</v>
      </c>
      <c r="D138" s="6"/>
      <c r="E138" s="12"/>
      <c r="F138" s="30">
        <f t="shared" si="4"/>
        <v>0</v>
      </c>
      <c r="G138" s="27"/>
      <c r="H138" s="27"/>
      <c r="I138" s="27"/>
      <c r="J138" s="27"/>
    </row>
    <row r="139" spans="1:10" ht="15.75" customHeight="1" thickBot="1">
      <c r="A139" s="165"/>
      <c r="B139" s="131"/>
      <c r="C139" s="31" t="s">
        <v>108</v>
      </c>
      <c r="D139" s="6"/>
      <c r="E139" s="12"/>
      <c r="F139" s="30">
        <f t="shared" si="4"/>
        <v>0</v>
      </c>
      <c r="G139" s="27"/>
      <c r="H139" s="27"/>
      <c r="I139" s="27"/>
      <c r="J139" s="27"/>
    </row>
    <row r="140" spans="1:10" ht="12.75">
      <c r="A140" s="163" t="s">
        <v>120</v>
      </c>
      <c r="B140" s="166" t="s">
        <v>236</v>
      </c>
      <c r="C140" s="28" t="s">
        <v>87</v>
      </c>
      <c r="D140" s="29">
        <f>D141</f>
        <v>35226</v>
      </c>
      <c r="E140" s="29">
        <f>E141</f>
        <v>13803.8</v>
      </c>
      <c r="F140" s="30">
        <f t="shared" si="4"/>
        <v>21422.2</v>
      </c>
      <c r="G140" s="30">
        <f>F140</f>
        <v>21422.2</v>
      </c>
      <c r="H140" s="27"/>
      <c r="I140" s="27"/>
      <c r="J140" s="27"/>
    </row>
    <row r="141" spans="1:10" ht="12.75">
      <c r="A141" s="164"/>
      <c r="B141" s="138"/>
      <c r="C141" s="31" t="s">
        <v>0</v>
      </c>
      <c r="D141" s="6">
        <f>'Табл 20'!H69</f>
        <v>35226</v>
      </c>
      <c r="E141" s="35">
        <f>'Табл 20'!J69</f>
        <v>13803.8</v>
      </c>
      <c r="F141" s="30">
        <f t="shared" si="4"/>
        <v>21422.2</v>
      </c>
      <c r="G141" s="30">
        <f>F141</f>
        <v>21422.2</v>
      </c>
      <c r="H141" s="27"/>
      <c r="I141" s="27"/>
      <c r="J141" s="27"/>
    </row>
    <row r="142" spans="1:10" ht="12.75">
      <c r="A142" s="164"/>
      <c r="B142" s="138"/>
      <c r="C142" s="31" t="s">
        <v>105</v>
      </c>
      <c r="D142" s="6"/>
      <c r="E142" s="12"/>
      <c r="F142" s="30">
        <f t="shared" si="4"/>
        <v>0</v>
      </c>
      <c r="G142" s="27"/>
      <c r="H142" s="27"/>
      <c r="I142" s="27"/>
      <c r="J142" s="27"/>
    </row>
    <row r="143" spans="1:10" ht="25.5">
      <c r="A143" s="164"/>
      <c r="B143" s="138"/>
      <c r="C143" s="33" t="s">
        <v>106</v>
      </c>
      <c r="D143" s="6"/>
      <c r="E143" s="12"/>
      <c r="F143" s="30">
        <f t="shared" si="4"/>
        <v>0</v>
      </c>
      <c r="G143" s="27"/>
      <c r="H143" s="27"/>
      <c r="I143" s="27"/>
      <c r="J143" s="27"/>
    </row>
    <row r="144" spans="1:10" ht="18" customHeight="1">
      <c r="A144" s="164"/>
      <c r="B144" s="138"/>
      <c r="C144" s="33" t="s">
        <v>107</v>
      </c>
      <c r="D144" s="6"/>
      <c r="E144" s="12"/>
      <c r="F144" s="30">
        <f t="shared" si="4"/>
        <v>0</v>
      </c>
      <c r="G144" s="27"/>
      <c r="H144" s="27"/>
      <c r="I144" s="27"/>
      <c r="J144" s="27"/>
    </row>
    <row r="145" spans="1:10" ht="48.75" customHeight="1" thickBot="1">
      <c r="A145" s="165"/>
      <c r="B145" s="131"/>
      <c r="C145" s="31" t="s">
        <v>108</v>
      </c>
      <c r="D145" s="6"/>
      <c r="E145" s="12"/>
      <c r="F145" s="30">
        <f t="shared" si="4"/>
        <v>0</v>
      </c>
      <c r="G145" s="27"/>
      <c r="H145" s="27"/>
      <c r="I145" s="27"/>
      <c r="J145" s="27"/>
    </row>
    <row r="146" spans="1:10" ht="12.75">
      <c r="A146" s="163" t="s">
        <v>121</v>
      </c>
      <c r="B146" s="166" t="s">
        <v>238</v>
      </c>
      <c r="C146" s="28" t="s">
        <v>87</v>
      </c>
      <c r="D146" s="29">
        <f>D147</f>
        <v>143775.4</v>
      </c>
      <c r="E146" s="29">
        <f>E147</f>
        <v>143775.4</v>
      </c>
      <c r="F146" s="30">
        <f t="shared" si="4"/>
        <v>0</v>
      </c>
      <c r="G146" s="27"/>
      <c r="H146" s="27"/>
      <c r="I146" s="27"/>
      <c r="J146" s="27"/>
    </row>
    <row r="147" spans="1:10" ht="12.75">
      <c r="A147" s="164"/>
      <c r="B147" s="138"/>
      <c r="C147" s="31" t="s">
        <v>0</v>
      </c>
      <c r="D147" s="6">
        <f>'Табл 20'!H70</f>
        <v>143775.4</v>
      </c>
      <c r="E147" s="35">
        <f>'Табл 20'!J70</f>
        <v>143775.4</v>
      </c>
      <c r="F147" s="30">
        <f t="shared" si="4"/>
        <v>0</v>
      </c>
      <c r="G147" s="27"/>
      <c r="H147" s="27"/>
      <c r="I147" s="27"/>
      <c r="J147" s="27"/>
    </row>
    <row r="148" spans="1:10" ht="12.75">
      <c r="A148" s="164"/>
      <c r="B148" s="138"/>
      <c r="C148" s="31" t="s">
        <v>105</v>
      </c>
      <c r="D148" s="6"/>
      <c r="E148" s="12"/>
      <c r="F148" s="30">
        <f t="shared" si="4"/>
        <v>0</v>
      </c>
      <c r="G148" s="27"/>
      <c r="H148" s="27"/>
      <c r="I148" s="27"/>
      <c r="J148" s="27"/>
    </row>
    <row r="149" spans="1:10" ht="14.25" customHeight="1">
      <c r="A149" s="164"/>
      <c r="B149" s="138"/>
      <c r="C149" s="33" t="s">
        <v>106</v>
      </c>
      <c r="D149" s="6"/>
      <c r="E149" s="12"/>
      <c r="F149" s="30">
        <f t="shared" si="4"/>
        <v>0</v>
      </c>
      <c r="G149" s="27"/>
      <c r="H149" s="27"/>
      <c r="I149" s="27"/>
      <c r="J149" s="27"/>
    </row>
    <row r="150" spans="1:10" ht="12.75">
      <c r="A150" s="164"/>
      <c r="B150" s="138"/>
      <c r="C150" s="33" t="s">
        <v>107</v>
      </c>
      <c r="D150" s="6"/>
      <c r="E150" s="12"/>
      <c r="F150" s="30">
        <f t="shared" si="4"/>
        <v>0</v>
      </c>
      <c r="G150" s="27"/>
      <c r="H150" s="27"/>
      <c r="I150" s="27"/>
      <c r="J150" s="27"/>
    </row>
    <row r="151" spans="1:10" ht="13.5" thickBot="1">
      <c r="A151" s="165"/>
      <c r="B151" s="131"/>
      <c r="C151" s="31" t="s">
        <v>108</v>
      </c>
      <c r="D151" s="6"/>
      <c r="E151" s="12"/>
      <c r="F151" s="30">
        <f t="shared" si="4"/>
        <v>0</v>
      </c>
      <c r="G151" s="27"/>
      <c r="H151" s="27"/>
      <c r="I151" s="27"/>
      <c r="J151" s="27"/>
    </row>
    <row r="152" spans="1:10" ht="12.75">
      <c r="A152" s="163" t="s">
        <v>122</v>
      </c>
      <c r="B152" s="166" t="s">
        <v>240</v>
      </c>
      <c r="C152" s="28" t="s">
        <v>87</v>
      </c>
      <c r="D152" s="29">
        <f>D153</f>
        <v>100000</v>
      </c>
      <c r="E152" s="29">
        <f>E153</f>
        <v>1000</v>
      </c>
      <c r="F152" s="30">
        <f t="shared" si="4"/>
        <v>99000</v>
      </c>
      <c r="G152" s="27"/>
      <c r="H152" s="27"/>
      <c r="I152" s="27"/>
      <c r="J152" s="30">
        <f>F152</f>
        <v>99000</v>
      </c>
    </row>
    <row r="153" spans="1:10" ht="12.75">
      <c r="A153" s="164"/>
      <c r="B153" s="138"/>
      <c r="C153" s="31" t="s">
        <v>0</v>
      </c>
      <c r="D153" s="6">
        <f>'Табл 20'!H71</f>
        <v>100000</v>
      </c>
      <c r="E153" s="35">
        <f>'Табл 20'!J71</f>
        <v>1000</v>
      </c>
      <c r="F153" s="30">
        <f t="shared" si="4"/>
        <v>99000</v>
      </c>
      <c r="G153" s="27"/>
      <c r="H153" s="27"/>
      <c r="I153" s="27"/>
      <c r="J153" s="30">
        <f>F153</f>
        <v>99000</v>
      </c>
    </row>
    <row r="154" spans="1:10" ht="12.75">
      <c r="A154" s="164"/>
      <c r="B154" s="138"/>
      <c r="C154" s="31" t="s">
        <v>105</v>
      </c>
      <c r="D154" s="6"/>
      <c r="E154" s="12"/>
      <c r="F154" s="30">
        <f t="shared" si="4"/>
        <v>0</v>
      </c>
      <c r="G154" s="27"/>
      <c r="H154" s="27"/>
      <c r="I154" s="27"/>
      <c r="J154" s="27"/>
    </row>
    <row r="155" spans="1:10" ht="13.5" customHeight="1">
      <c r="A155" s="164"/>
      <c r="B155" s="138"/>
      <c r="C155" s="33" t="s">
        <v>106</v>
      </c>
      <c r="D155" s="6"/>
      <c r="E155" s="12"/>
      <c r="F155" s="30">
        <f t="shared" si="4"/>
        <v>0</v>
      </c>
      <c r="G155" s="27"/>
      <c r="H155" s="27"/>
      <c r="I155" s="27"/>
      <c r="J155" s="27"/>
    </row>
    <row r="156" spans="1:10" ht="12.75">
      <c r="A156" s="164"/>
      <c r="B156" s="138"/>
      <c r="C156" s="33" t="s">
        <v>107</v>
      </c>
      <c r="D156" s="6"/>
      <c r="E156" s="12"/>
      <c r="F156" s="30">
        <f t="shared" si="4"/>
        <v>0</v>
      </c>
      <c r="G156" s="27"/>
      <c r="H156" s="27"/>
      <c r="I156" s="27"/>
      <c r="J156" s="27"/>
    </row>
    <row r="157" spans="1:10" ht="13.5" thickBot="1">
      <c r="A157" s="165"/>
      <c r="B157" s="131"/>
      <c r="C157" s="31" t="s">
        <v>108</v>
      </c>
      <c r="D157" s="6"/>
      <c r="E157" s="12"/>
      <c r="F157" s="30">
        <f t="shared" si="4"/>
        <v>0</v>
      </c>
      <c r="G157" s="27"/>
      <c r="H157" s="27"/>
      <c r="I157" s="27"/>
      <c r="J157" s="27"/>
    </row>
    <row r="158" spans="1:10" ht="12.75">
      <c r="A158" s="163" t="s">
        <v>123</v>
      </c>
      <c r="B158" s="166" t="s">
        <v>242</v>
      </c>
      <c r="C158" s="28" t="s">
        <v>87</v>
      </c>
      <c r="D158" s="29">
        <f>D159</f>
        <v>121000</v>
      </c>
      <c r="E158" s="29">
        <f>E159</f>
        <v>60500</v>
      </c>
      <c r="F158" s="30">
        <v>0</v>
      </c>
      <c r="G158" s="27"/>
      <c r="H158" s="27"/>
      <c r="I158" s="27"/>
      <c r="J158" s="27"/>
    </row>
    <row r="159" spans="1:10" ht="12.75">
      <c r="A159" s="164"/>
      <c r="B159" s="138"/>
      <c r="C159" s="31" t="s">
        <v>0</v>
      </c>
      <c r="D159" s="6">
        <f>'Табл 20'!H72</f>
        <v>121000</v>
      </c>
      <c r="E159" s="35">
        <f>'Табл 20'!J72</f>
        <v>60500</v>
      </c>
      <c r="F159" s="30">
        <v>0</v>
      </c>
      <c r="G159" s="27"/>
      <c r="H159" s="27"/>
      <c r="I159" s="27"/>
      <c r="J159" s="27"/>
    </row>
    <row r="160" spans="1:10" ht="12.75">
      <c r="A160" s="164"/>
      <c r="B160" s="138"/>
      <c r="C160" s="31" t="s">
        <v>105</v>
      </c>
      <c r="D160" s="6"/>
      <c r="E160" s="12"/>
      <c r="F160" s="30">
        <f t="shared" si="4"/>
        <v>0</v>
      </c>
      <c r="G160" s="27"/>
      <c r="H160" s="27"/>
      <c r="I160" s="27"/>
      <c r="J160" s="27"/>
    </row>
    <row r="161" spans="1:10" ht="13.5" customHeight="1">
      <c r="A161" s="164"/>
      <c r="B161" s="138"/>
      <c r="C161" s="33" t="s">
        <v>106</v>
      </c>
      <c r="D161" s="6"/>
      <c r="E161" s="12"/>
      <c r="F161" s="30">
        <f t="shared" si="4"/>
        <v>0</v>
      </c>
      <c r="G161" s="27"/>
      <c r="H161" s="27"/>
      <c r="I161" s="27"/>
      <c r="J161" s="27"/>
    </row>
    <row r="162" spans="1:10" ht="12.75">
      <c r="A162" s="164"/>
      <c r="B162" s="138"/>
      <c r="C162" s="33" t="s">
        <v>107</v>
      </c>
      <c r="D162" s="6"/>
      <c r="E162" s="12"/>
      <c r="F162" s="30">
        <f t="shared" si="4"/>
        <v>0</v>
      </c>
      <c r="G162" s="27"/>
      <c r="H162" s="27"/>
      <c r="I162" s="27"/>
      <c r="J162" s="27"/>
    </row>
    <row r="163" spans="1:10" ht="13.5" thickBot="1">
      <c r="A163" s="165"/>
      <c r="B163" s="131"/>
      <c r="C163" s="31" t="s">
        <v>108</v>
      </c>
      <c r="D163" s="6"/>
      <c r="E163" s="12"/>
      <c r="F163" s="30">
        <f t="shared" si="4"/>
        <v>0</v>
      </c>
      <c r="G163" s="27"/>
      <c r="H163" s="27"/>
      <c r="I163" s="27"/>
      <c r="J163" s="27"/>
    </row>
    <row r="164" spans="1:10" ht="12.75">
      <c r="A164" s="163" t="s">
        <v>124</v>
      </c>
      <c r="B164" s="166" t="s">
        <v>244</v>
      </c>
      <c r="C164" s="28" t="s">
        <v>87</v>
      </c>
      <c r="D164" s="36">
        <f>D165</f>
        <v>15621358.8</v>
      </c>
      <c r="E164" s="36">
        <f>E165</f>
        <v>21859003.1</v>
      </c>
      <c r="F164" s="30">
        <v>0</v>
      </c>
      <c r="G164" s="27"/>
      <c r="H164" s="27"/>
      <c r="I164" s="27"/>
      <c r="J164" s="27"/>
    </row>
    <row r="165" spans="1:10" ht="12.75">
      <c r="A165" s="164"/>
      <c r="B165" s="138"/>
      <c r="C165" s="31" t="s">
        <v>0</v>
      </c>
      <c r="D165" s="37">
        <f>'Табл 20'!H73</f>
        <v>15621358.8</v>
      </c>
      <c r="E165" s="38">
        <f>'Табл 20'!J73</f>
        <v>21859003.1</v>
      </c>
      <c r="F165" s="30">
        <v>0</v>
      </c>
      <c r="G165" s="27"/>
      <c r="H165" s="27"/>
      <c r="I165" s="27"/>
      <c r="J165" s="27"/>
    </row>
    <row r="166" spans="1:10" ht="12.75">
      <c r="A166" s="164"/>
      <c r="B166" s="138"/>
      <c r="C166" s="31" t="s">
        <v>105</v>
      </c>
      <c r="D166" s="6"/>
      <c r="E166" s="12"/>
      <c r="F166" s="30">
        <f t="shared" si="4"/>
        <v>0</v>
      </c>
      <c r="G166" s="27"/>
      <c r="H166" s="27"/>
      <c r="I166" s="27"/>
      <c r="J166" s="27"/>
    </row>
    <row r="167" spans="1:10" ht="25.5">
      <c r="A167" s="164"/>
      <c r="B167" s="138"/>
      <c r="C167" s="33" t="s">
        <v>106</v>
      </c>
      <c r="D167" s="6"/>
      <c r="E167" s="12"/>
      <c r="F167" s="30">
        <f t="shared" si="4"/>
        <v>0</v>
      </c>
      <c r="G167" s="27"/>
      <c r="H167" s="27"/>
      <c r="I167" s="27"/>
      <c r="J167" s="27"/>
    </row>
    <row r="168" spans="1:10" ht="12.75">
      <c r="A168" s="164"/>
      <c r="B168" s="138"/>
      <c r="C168" s="33" t="s">
        <v>107</v>
      </c>
      <c r="D168" s="6"/>
      <c r="E168" s="12"/>
      <c r="F168" s="30">
        <f t="shared" si="4"/>
        <v>0</v>
      </c>
      <c r="G168" s="27"/>
      <c r="H168" s="27"/>
      <c r="I168" s="27"/>
      <c r="J168" s="27"/>
    </row>
    <row r="169" spans="1:10" ht="13.5" thickBot="1">
      <c r="A169" s="165"/>
      <c r="B169" s="167"/>
      <c r="C169" s="31" t="s">
        <v>108</v>
      </c>
      <c r="D169" s="6"/>
      <c r="E169" s="12"/>
      <c r="F169" s="30">
        <f t="shared" si="4"/>
        <v>0</v>
      </c>
      <c r="G169" s="27"/>
      <c r="H169" s="27"/>
      <c r="I169" s="27"/>
      <c r="J169" s="27"/>
    </row>
    <row r="170" spans="1:10" ht="12.75">
      <c r="A170" s="163" t="s">
        <v>125</v>
      </c>
      <c r="B170" s="166" t="s">
        <v>246</v>
      </c>
      <c r="C170" s="28" t="s">
        <v>87</v>
      </c>
      <c r="D170" s="29">
        <f>D171</f>
        <v>11829</v>
      </c>
      <c r="E170" s="29">
        <f>E171</f>
        <v>11829</v>
      </c>
      <c r="F170" s="30">
        <f t="shared" si="4"/>
        <v>0</v>
      </c>
      <c r="G170" s="27"/>
      <c r="H170" s="27"/>
      <c r="I170" s="27"/>
      <c r="J170" s="27"/>
    </row>
    <row r="171" spans="1:10" ht="12.75">
      <c r="A171" s="164"/>
      <c r="B171" s="138"/>
      <c r="C171" s="31" t="s">
        <v>0</v>
      </c>
      <c r="D171" s="6">
        <f>'Табл 20'!H76</f>
        <v>11829</v>
      </c>
      <c r="E171" s="35">
        <f>'Табл 20'!J76</f>
        <v>11829</v>
      </c>
      <c r="F171" s="30">
        <f t="shared" si="4"/>
        <v>0</v>
      </c>
      <c r="G171" s="27"/>
      <c r="H171" s="27"/>
      <c r="I171" s="27"/>
      <c r="J171" s="27"/>
    </row>
    <row r="172" spans="1:10" ht="12.75">
      <c r="A172" s="164"/>
      <c r="B172" s="138"/>
      <c r="C172" s="31" t="s">
        <v>105</v>
      </c>
      <c r="D172" s="6"/>
      <c r="E172" s="12"/>
      <c r="F172" s="30">
        <f t="shared" si="4"/>
        <v>0</v>
      </c>
      <c r="G172" s="27"/>
      <c r="H172" s="27"/>
      <c r="I172" s="27"/>
      <c r="J172" s="27"/>
    </row>
    <row r="173" spans="1:10" ht="25.5">
      <c r="A173" s="164"/>
      <c r="B173" s="138"/>
      <c r="C173" s="33" t="s">
        <v>106</v>
      </c>
      <c r="D173" s="6"/>
      <c r="E173" s="12"/>
      <c r="F173" s="30">
        <f t="shared" si="4"/>
        <v>0</v>
      </c>
      <c r="G173" s="27"/>
      <c r="H173" s="27"/>
      <c r="I173" s="27"/>
      <c r="J173" s="27"/>
    </row>
    <row r="174" spans="1:10" ht="12.75">
      <c r="A174" s="164"/>
      <c r="B174" s="138"/>
      <c r="C174" s="33" t="s">
        <v>107</v>
      </c>
      <c r="D174" s="6"/>
      <c r="E174" s="12"/>
      <c r="F174" s="30">
        <f t="shared" si="4"/>
        <v>0</v>
      </c>
      <c r="G174" s="27"/>
      <c r="H174" s="27"/>
      <c r="I174" s="27"/>
      <c r="J174" s="27"/>
    </row>
    <row r="175" spans="1:10" ht="15" customHeight="1">
      <c r="A175" s="165"/>
      <c r="B175" s="131"/>
      <c r="C175" s="31" t="s">
        <v>108</v>
      </c>
      <c r="D175" s="6"/>
      <c r="E175" s="12"/>
      <c r="F175" s="30">
        <f>D175-E175</f>
        <v>0</v>
      </c>
      <c r="G175" s="27"/>
      <c r="H175" s="27"/>
      <c r="I175" s="27"/>
      <c r="J175" s="27"/>
    </row>
  </sheetData>
  <sheetProtection/>
  <mergeCells count="58">
    <mergeCell ref="A3:E3"/>
    <mergeCell ref="A4:E4"/>
    <mergeCell ref="A8:A13"/>
    <mergeCell ref="B8:B13"/>
    <mergeCell ref="A14:A19"/>
    <mergeCell ref="B14:B19"/>
    <mergeCell ref="A38:A43"/>
    <mergeCell ref="B38:B43"/>
    <mergeCell ref="A20:A25"/>
    <mergeCell ref="B20:B25"/>
    <mergeCell ref="A26:A31"/>
    <mergeCell ref="B26:B31"/>
    <mergeCell ref="A32:A37"/>
    <mergeCell ref="B32:B37"/>
    <mergeCell ref="A56:A61"/>
    <mergeCell ref="B56:B61"/>
    <mergeCell ref="A62:A67"/>
    <mergeCell ref="B62:B67"/>
    <mergeCell ref="A44:A49"/>
    <mergeCell ref="B44:B49"/>
    <mergeCell ref="A50:A55"/>
    <mergeCell ref="B50:B55"/>
    <mergeCell ref="A68:A73"/>
    <mergeCell ref="B68:B73"/>
    <mergeCell ref="A74:A79"/>
    <mergeCell ref="B74:B79"/>
    <mergeCell ref="A80:A85"/>
    <mergeCell ref="B80:B85"/>
    <mergeCell ref="A86:A91"/>
    <mergeCell ref="B86:B91"/>
    <mergeCell ref="A92:A97"/>
    <mergeCell ref="B92:B97"/>
    <mergeCell ref="A98:A103"/>
    <mergeCell ref="B98:B103"/>
    <mergeCell ref="A104:A109"/>
    <mergeCell ref="B104:B109"/>
    <mergeCell ref="A110:A115"/>
    <mergeCell ref="B110:B115"/>
    <mergeCell ref="A128:A133"/>
    <mergeCell ref="B128:B133"/>
    <mergeCell ref="A116:A121"/>
    <mergeCell ref="B116:B121"/>
    <mergeCell ref="A122:A127"/>
    <mergeCell ref="B122:B127"/>
    <mergeCell ref="A134:A139"/>
    <mergeCell ref="B134:B139"/>
    <mergeCell ref="A140:A145"/>
    <mergeCell ref="B140:B145"/>
    <mergeCell ref="A164:A169"/>
    <mergeCell ref="B164:B169"/>
    <mergeCell ref="A170:A175"/>
    <mergeCell ref="B170:B175"/>
    <mergeCell ref="A146:A151"/>
    <mergeCell ref="B146:B151"/>
    <mergeCell ref="A152:A157"/>
    <mergeCell ref="B152:B157"/>
    <mergeCell ref="A158:A163"/>
    <mergeCell ref="B158:B163"/>
  </mergeCells>
  <printOptions/>
  <pageMargins left="0.2362204724409449" right="0.15748031496062992" top="0.35433070866141736" bottom="0.35433070866141736" header="0.1968503937007874" footer="0.2362204724409449"/>
  <pageSetup horizontalDpi="600" verticalDpi="600" orientation="portrait" paperSize="9" scale="72" r:id="rId1"/>
</worksheet>
</file>

<file path=xl/worksheets/sheet7.xml><?xml version="1.0" encoding="utf-8"?>
<worksheet xmlns="http://schemas.openxmlformats.org/spreadsheetml/2006/main" xmlns:r="http://schemas.openxmlformats.org/officeDocument/2006/relationships">
  <dimension ref="A1:H15"/>
  <sheetViews>
    <sheetView view="pageBreakPreview" zoomScaleSheetLayoutView="100" zoomScalePageLayoutView="0" workbookViewId="0" topLeftCell="A1">
      <selection activeCell="F22" sqref="F22"/>
    </sheetView>
  </sheetViews>
  <sheetFormatPr defaultColWidth="9.00390625" defaultRowHeight="12.75"/>
  <cols>
    <col min="1" max="1" width="56.125" style="1" customWidth="1"/>
    <col min="2" max="2" width="7.25390625" style="1" customWidth="1"/>
    <col min="3" max="3" width="6.25390625" style="1" customWidth="1"/>
    <col min="4" max="4" width="12.125" style="1" customWidth="1"/>
    <col min="5" max="6" width="17.75390625" style="1" customWidth="1"/>
    <col min="7" max="7" width="7.00390625" style="1" customWidth="1"/>
    <col min="8" max="8" width="7.25390625" style="1" customWidth="1"/>
    <col min="9" max="16384" width="9.125" style="1" customWidth="1"/>
  </cols>
  <sheetData>
    <row r="1" ht="12.75">
      <c r="H1" s="2" t="s">
        <v>404</v>
      </c>
    </row>
    <row r="3" spans="1:8" ht="15.75">
      <c r="A3" s="181" t="s">
        <v>279</v>
      </c>
      <c r="B3" s="181"/>
      <c r="C3" s="181"/>
      <c r="D3" s="181"/>
      <c r="E3" s="181"/>
      <c r="F3" s="181"/>
      <c r="G3" s="181"/>
      <c r="H3" s="181"/>
    </row>
    <row r="4" spans="1:8" ht="15.75">
      <c r="A4" s="181" t="s">
        <v>280</v>
      </c>
      <c r="B4" s="181"/>
      <c r="C4" s="181"/>
      <c r="D4" s="181"/>
      <c r="E4" s="181"/>
      <c r="F4" s="181"/>
      <c r="G4" s="181"/>
      <c r="H4" s="181"/>
    </row>
    <row r="6" spans="1:8" ht="27" customHeight="1">
      <c r="A6" s="182" t="s">
        <v>281</v>
      </c>
      <c r="B6" s="184" t="s">
        <v>282</v>
      </c>
      <c r="C6" s="185"/>
      <c r="D6" s="185"/>
      <c r="E6" s="184" t="s">
        <v>283</v>
      </c>
      <c r="F6" s="185"/>
      <c r="G6" s="185"/>
      <c r="H6" s="186"/>
    </row>
    <row r="7" spans="1:8" ht="56.25" customHeight="1">
      <c r="A7" s="183"/>
      <c r="B7" s="184" t="s">
        <v>28</v>
      </c>
      <c r="C7" s="186"/>
      <c r="D7" s="3" t="s">
        <v>68</v>
      </c>
      <c r="E7" s="3" t="s">
        <v>284</v>
      </c>
      <c r="F7" s="3" t="s">
        <v>285</v>
      </c>
      <c r="G7" s="184" t="s">
        <v>286</v>
      </c>
      <c r="H7" s="186"/>
    </row>
    <row r="8" spans="1:8" ht="12.75">
      <c r="A8" s="4">
        <v>1</v>
      </c>
      <c r="B8" s="169">
        <v>2</v>
      </c>
      <c r="C8" s="170"/>
      <c r="D8" s="4">
        <v>3</v>
      </c>
      <c r="E8" s="4">
        <v>4</v>
      </c>
      <c r="F8" s="4">
        <v>5</v>
      </c>
      <c r="G8" s="169">
        <v>6</v>
      </c>
      <c r="H8" s="170"/>
    </row>
    <row r="9" spans="1:8" ht="12.75">
      <c r="A9" s="175" t="s">
        <v>287</v>
      </c>
      <c r="B9" s="7"/>
      <c r="C9" s="177" t="s">
        <v>289</v>
      </c>
      <c r="D9" s="177"/>
      <c r="E9" s="177"/>
      <c r="F9" s="177"/>
      <c r="G9" s="177"/>
      <c r="H9" s="8"/>
    </row>
    <row r="10" spans="1:8" ht="3" customHeight="1">
      <c r="A10" s="176"/>
      <c r="B10" s="9"/>
      <c r="C10" s="10"/>
      <c r="D10" s="10"/>
      <c r="E10" s="10"/>
      <c r="F10" s="10"/>
      <c r="G10" s="10"/>
      <c r="H10" s="11"/>
    </row>
    <row r="11" spans="1:8" ht="12.75">
      <c r="A11" s="175" t="s">
        <v>288</v>
      </c>
      <c r="B11" s="178" t="s">
        <v>290</v>
      </c>
      <c r="C11" s="179"/>
      <c r="D11" s="179"/>
      <c r="E11" s="179"/>
      <c r="F11" s="179"/>
      <c r="G11" s="179"/>
      <c r="H11" s="180"/>
    </row>
    <row r="12" spans="1:8" ht="3" customHeight="1">
      <c r="A12" s="176"/>
      <c r="B12" s="9"/>
      <c r="C12" s="10"/>
      <c r="D12" s="10"/>
      <c r="E12" s="10"/>
      <c r="F12" s="10"/>
      <c r="G12" s="10"/>
      <c r="H12" s="11"/>
    </row>
    <row r="13" spans="1:8" ht="43.5" customHeight="1">
      <c r="A13" s="5" t="s">
        <v>291</v>
      </c>
      <c r="B13" s="169" t="s">
        <v>411</v>
      </c>
      <c r="C13" s="170"/>
      <c r="D13" s="87">
        <v>10149</v>
      </c>
      <c r="E13" s="16">
        <v>184040.6</v>
      </c>
      <c r="F13" s="16">
        <v>184040.6</v>
      </c>
      <c r="G13" s="171">
        <v>165125</v>
      </c>
      <c r="H13" s="170"/>
    </row>
    <row r="14" spans="1:8" ht="38.25">
      <c r="A14" s="5" t="s">
        <v>292</v>
      </c>
      <c r="B14" s="169" t="s">
        <v>411</v>
      </c>
      <c r="C14" s="170"/>
      <c r="D14" s="87">
        <v>10149</v>
      </c>
      <c r="E14" s="16">
        <f>'Табл 20'!H47</f>
        <v>184040.6</v>
      </c>
      <c r="F14" s="16">
        <f>'Табл 20'!I47</f>
        <v>184040.6</v>
      </c>
      <c r="G14" s="171">
        <f>'Табл 20'!J47</f>
        <v>165125</v>
      </c>
      <c r="H14" s="170"/>
    </row>
    <row r="15" spans="1:8" ht="98.25" customHeight="1">
      <c r="A15" s="172" t="s">
        <v>412</v>
      </c>
      <c r="B15" s="173"/>
      <c r="C15" s="173"/>
      <c r="D15" s="173"/>
      <c r="E15" s="173"/>
      <c r="F15" s="173"/>
      <c r="G15" s="173"/>
      <c r="H15" s="174"/>
    </row>
  </sheetData>
  <sheetProtection/>
  <mergeCells count="18">
    <mergeCell ref="B11:H11"/>
    <mergeCell ref="A3:H3"/>
    <mergeCell ref="A4:H4"/>
    <mergeCell ref="A6:A7"/>
    <mergeCell ref="B6:D6"/>
    <mergeCell ref="E6:H6"/>
    <mergeCell ref="B7:C7"/>
    <mergeCell ref="G7:H7"/>
    <mergeCell ref="B14:C14"/>
    <mergeCell ref="G14:H14"/>
    <mergeCell ref="B13:C13"/>
    <mergeCell ref="G13:H13"/>
    <mergeCell ref="A15:H15"/>
    <mergeCell ref="B8:C8"/>
    <mergeCell ref="G8:H8"/>
    <mergeCell ref="A9:A10"/>
    <mergeCell ref="C9:G9"/>
    <mergeCell ref="A11:A12"/>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Минэкономразвития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Корнеев</dc:creator>
  <cp:keywords/>
  <dc:description/>
  <cp:lastModifiedBy>maksimovaig</cp:lastModifiedBy>
  <cp:lastPrinted>2014-02-28T04:41:57Z</cp:lastPrinted>
  <dcterms:created xsi:type="dcterms:W3CDTF">2008-09-17T10:53:36Z</dcterms:created>
  <dcterms:modified xsi:type="dcterms:W3CDTF">2014-03-24T10:49:55Z</dcterms:modified>
  <cp:category/>
  <cp:version/>
  <cp:contentType/>
  <cp:contentStatus/>
</cp:coreProperties>
</file>